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5440" windowHeight="12555" activeTab="1"/>
  </bookViews>
  <sheets>
    <sheet name="PLC" sheetId="1" r:id="rId1"/>
    <sheet name="District" sheetId="2" r:id="rId2"/>
    <sheet name="Sheet3" sheetId="3" r:id="rId3"/>
  </sheets>
  <definedNames>
    <definedName name="_xlnm.Print_Titles" localSheetId="1">'District'!$2:$5</definedName>
  </definedNames>
  <calcPr fullCalcOnLoad="1"/>
</workbook>
</file>

<file path=xl/sharedStrings.xml><?xml version="1.0" encoding="utf-8"?>
<sst xmlns="http://schemas.openxmlformats.org/spreadsheetml/2006/main" count="801" uniqueCount="400">
  <si>
    <t>Barnard</t>
  </si>
  <si>
    <t>Restricted</t>
  </si>
  <si>
    <t>School</t>
  </si>
  <si>
    <t>Unrestricted</t>
  </si>
  <si>
    <t>Students</t>
  </si>
  <si>
    <t>Per Student</t>
  </si>
  <si>
    <t>Dewey</t>
  </si>
  <si>
    <t>Grades</t>
  </si>
  <si>
    <t>Cabrillio</t>
  </si>
  <si>
    <t>K-5</t>
  </si>
  <si>
    <t>K-4</t>
  </si>
  <si>
    <t>Loma Portal</t>
  </si>
  <si>
    <t>Ocean Beach</t>
  </si>
  <si>
    <t>Sunset View</t>
  </si>
  <si>
    <t>Silver Gate</t>
  </si>
  <si>
    <t>Dana</t>
  </si>
  <si>
    <t>Correia</t>
  </si>
  <si>
    <t>Point Loma High</t>
  </si>
  <si>
    <t>5-6</t>
  </si>
  <si>
    <t>7-8</t>
  </si>
  <si>
    <t>9-12</t>
  </si>
  <si>
    <t>Total</t>
  </si>
  <si>
    <t>2009-10 SDUSD Budget Book</t>
  </si>
  <si>
    <t>Source:</t>
  </si>
  <si>
    <t>Point Loma Cluster Schools Budget Summary</t>
  </si>
  <si>
    <t>2009-10</t>
  </si>
  <si>
    <t>Cluster</t>
  </si>
  <si>
    <t>PL</t>
  </si>
  <si>
    <t>Audubon</t>
  </si>
  <si>
    <t>K-8</t>
  </si>
  <si>
    <t>Bethune</t>
  </si>
  <si>
    <t>K-12</t>
  </si>
  <si>
    <t>Carver</t>
  </si>
  <si>
    <t>Fulton</t>
  </si>
  <si>
    <t>Golden Hill</t>
  </si>
  <si>
    <t>Grant</t>
  </si>
  <si>
    <t>Knox</t>
  </si>
  <si>
    <t>Language Academy</t>
  </si>
  <si>
    <t>Logan</t>
  </si>
  <si>
    <t>Longfellow</t>
  </si>
  <si>
    <t>Perkins</t>
  </si>
  <si>
    <t>6-8</t>
  </si>
  <si>
    <t>Bell</t>
  </si>
  <si>
    <t>Challenger</t>
  </si>
  <si>
    <t>Clark</t>
  </si>
  <si>
    <t>CPMA</t>
  </si>
  <si>
    <t>De Portola</t>
  </si>
  <si>
    <t>Farb</t>
  </si>
  <si>
    <t>Innovation</t>
  </si>
  <si>
    <t>Lewis</t>
  </si>
  <si>
    <t>Mann</t>
  </si>
  <si>
    <t>Marshall</t>
  </si>
  <si>
    <t>Marston</t>
  </si>
  <si>
    <t>Memorial</t>
  </si>
  <si>
    <t>Millennial</t>
  </si>
  <si>
    <t>Montgomery</t>
  </si>
  <si>
    <t>Muirlands</t>
  </si>
  <si>
    <t>Pacific Beach</t>
  </si>
  <si>
    <t>Pershing</t>
  </si>
  <si>
    <t>Roosevelt</t>
  </si>
  <si>
    <t>Standley</t>
  </si>
  <si>
    <t>Taft</t>
  </si>
  <si>
    <t>Wangenheim</t>
  </si>
  <si>
    <t>Wilson</t>
  </si>
  <si>
    <t>Henry</t>
  </si>
  <si>
    <t>API</t>
  </si>
  <si>
    <t>API/$</t>
  </si>
  <si>
    <t>Hoover</t>
  </si>
  <si>
    <t>La Jolla</t>
  </si>
  <si>
    <t>Lincoln</t>
  </si>
  <si>
    <t>Madison</t>
  </si>
  <si>
    <t>Mira Mesa</t>
  </si>
  <si>
    <t>Mission Bay</t>
  </si>
  <si>
    <t>Morse</t>
  </si>
  <si>
    <t>SCPA</t>
  </si>
  <si>
    <t>Scripps Ranch</t>
  </si>
  <si>
    <t>Serra</t>
  </si>
  <si>
    <t>University City</t>
  </si>
  <si>
    <t>Crawford CHAMPS</t>
  </si>
  <si>
    <t>Crawford IDEA</t>
  </si>
  <si>
    <t>Crawford Law &amp; Business</t>
  </si>
  <si>
    <t>Crawford Multimedia</t>
  </si>
  <si>
    <t>Kearny CTA</t>
  </si>
  <si>
    <t>Kearny SIB</t>
  </si>
  <si>
    <t>Kearny DMD</t>
  </si>
  <si>
    <t>Kearny SCT</t>
  </si>
  <si>
    <t>San Diego - Business</t>
  </si>
  <si>
    <t>San Diego - CIMA</t>
  </si>
  <si>
    <t>San Diego - International</t>
  </si>
  <si>
    <t>San Diego - Leads</t>
  </si>
  <si>
    <t>San Diego - MVP Arts</t>
  </si>
  <si>
    <t>San Diego - SciTech</t>
  </si>
  <si>
    <t>Alt</t>
  </si>
  <si>
    <t>ALBA</t>
  </si>
  <si>
    <t>Garfield</t>
  </si>
  <si>
    <t>Home/Hospital</t>
  </si>
  <si>
    <t>Mt. Everest Academy</t>
  </si>
  <si>
    <t>Muir</t>
  </si>
  <si>
    <t>San Diego Met</t>
  </si>
  <si>
    <t>TRACE</t>
  </si>
  <si>
    <t>Twain Senior High</t>
  </si>
  <si>
    <t>Del Sol Academy</t>
  </si>
  <si>
    <t>LCI</t>
  </si>
  <si>
    <t>New Dawn</t>
  </si>
  <si>
    <t>Adams</t>
  </si>
  <si>
    <t>Alcott</t>
  </si>
  <si>
    <t>Angeir</t>
  </si>
  <si>
    <t>Baker</t>
  </si>
  <si>
    <t>Balboa</t>
  </si>
  <si>
    <t>Bay Park</t>
  </si>
  <si>
    <t>Bayview Terrace</t>
  </si>
  <si>
    <t>Benchly-Weinberger</t>
  </si>
  <si>
    <t>Bird Rock</t>
  </si>
  <si>
    <t>Birney</t>
  </si>
  <si>
    <t>Boone</t>
  </si>
  <si>
    <t>Burbank</t>
  </si>
  <si>
    <t>Cadman</t>
  </si>
  <si>
    <t>Carson</t>
  </si>
  <si>
    <t>Central</t>
  </si>
  <si>
    <t>Chavez</t>
  </si>
  <si>
    <t>Cherokee Point</t>
  </si>
  <si>
    <t>Chesterton</t>
  </si>
  <si>
    <t>Chollas-Mead</t>
  </si>
  <si>
    <t>Clay</t>
  </si>
  <si>
    <t>Crown Point</t>
  </si>
  <si>
    <t>Cubberley</t>
  </si>
  <si>
    <t>Curie</t>
  </si>
  <si>
    <t>Dailard</t>
  </si>
  <si>
    <t>Doyle</t>
  </si>
  <si>
    <t>Edison</t>
  </si>
  <si>
    <t>Emerson</t>
  </si>
  <si>
    <t>Encato</t>
  </si>
  <si>
    <t>Ericson</t>
  </si>
  <si>
    <t>Euclid</t>
  </si>
  <si>
    <t>Fay</t>
  </si>
  <si>
    <t>Field</t>
  </si>
  <si>
    <t>Fletcher</t>
  </si>
  <si>
    <t>Florence</t>
  </si>
  <si>
    <t>Franklin</t>
  </si>
  <si>
    <t>Foster</t>
  </si>
  <si>
    <t>Freese</t>
  </si>
  <si>
    <t>Gage</t>
  </si>
  <si>
    <t>Green</t>
  </si>
  <si>
    <t>Hage</t>
  </si>
  <si>
    <t>Hamilton</t>
  </si>
  <si>
    <t>Hancock</t>
  </si>
  <si>
    <t>Hardy</t>
  </si>
  <si>
    <t>Hawthorne</t>
  </si>
  <si>
    <t>Hearst</t>
  </si>
  <si>
    <t>Hickman</t>
  </si>
  <si>
    <t>Holmes</t>
  </si>
  <si>
    <t>Horton</t>
  </si>
  <si>
    <t>Ibarra</t>
  </si>
  <si>
    <t>Jefferson</t>
  </si>
  <si>
    <t>Jerabek</t>
  </si>
  <si>
    <t>Johnson</t>
  </si>
  <si>
    <t>Jones</t>
  </si>
  <si>
    <t>Joyner</t>
  </si>
  <si>
    <t>Juarez</t>
  </si>
  <si>
    <t>Kimbrough</t>
  </si>
  <si>
    <t>Kumeyaay</t>
  </si>
  <si>
    <t>Lafayette</t>
  </si>
  <si>
    <t>Lee</t>
  </si>
  <si>
    <t>Linda Vista</t>
  </si>
  <si>
    <t>Lindbergh-Schweitzer</t>
  </si>
  <si>
    <t>K-6</t>
  </si>
  <si>
    <t>Marvin</t>
  </si>
  <si>
    <t>Mason</t>
  </si>
  <si>
    <t>McKinley</t>
  </si>
  <si>
    <t>Miller</t>
  </si>
  <si>
    <t>Miramar Ranch</t>
  </si>
  <si>
    <t>Normal Heights</t>
  </si>
  <si>
    <t>Nye</t>
  </si>
  <si>
    <t>Oak Park</t>
  </si>
  <si>
    <t>Paradise Hills</t>
  </si>
  <si>
    <t>Penn</t>
  </si>
  <si>
    <t>Perry</t>
  </si>
  <si>
    <t>Porter</t>
  </si>
  <si>
    <t>Rodriguez</t>
  </si>
  <si>
    <t>Rolando Park</t>
  </si>
  <si>
    <t>Rosa Parks</t>
  </si>
  <si>
    <t>Ross</t>
  </si>
  <si>
    <t>Rowan</t>
  </si>
  <si>
    <t>Sandburg</t>
  </si>
  <si>
    <t>Scripps E.B.</t>
  </si>
  <si>
    <t>Sequoia</t>
  </si>
  <si>
    <t>Sessions</t>
  </si>
  <si>
    <t>Sherman</t>
  </si>
  <si>
    <t>Spreckels</t>
  </si>
  <si>
    <t>Tierrasanta</t>
  </si>
  <si>
    <t>Toler</t>
  </si>
  <si>
    <t>Torrey Pines</t>
  </si>
  <si>
    <t>Valencia Park</t>
  </si>
  <si>
    <t>Vista Grande</t>
  </si>
  <si>
    <t>Walker</t>
  </si>
  <si>
    <t>Washington</t>
  </si>
  <si>
    <t>Webster</t>
  </si>
  <si>
    <t>Wegeforth</t>
  </si>
  <si>
    <t>Whitman</t>
  </si>
  <si>
    <t>Zamorano</t>
  </si>
  <si>
    <t>SDUSD School Budget Summary</t>
  </si>
  <si>
    <t>Zip Code</t>
  </si>
  <si>
    <t>Clairemont</t>
  </si>
  <si>
    <t>Average</t>
  </si>
  <si>
    <t>Deviation</t>
  </si>
  <si>
    <t>Dingeman</t>
  </si>
  <si>
    <t>4033 Ingraham Street</t>
  </si>
  <si>
    <t>3201 Marathon Drive</t>
  </si>
  <si>
    <t>6506 Solita Ave</t>
  </si>
  <si>
    <t>545 45th Street</t>
  </si>
  <si>
    <t>7335 Wheatley Street</t>
  </si>
  <si>
    <t>3735 38th Street</t>
  </si>
  <si>
    <t>1404 S 40th Street</t>
  </si>
  <si>
    <t>4063 Polk Ave</t>
  </si>
  <si>
    <t>6905 Kramer Street</t>
  </si>
  <si>
    <t>4370 Kamloop Ave</t>
  </si>
  <si>
    <t>2146 Julian Ave</t>
  </si>
  <si>
    <t>7330 Brookhaven Rd</t>
  </si>
  <si>
    <t>4345 Campus Ave</t>
  </si>
  <si>
    <t>5371 La Jolla Hermosa Ave</t>
  </si>
  <si>
    <t>4041 T Street</t>
  </si>
  <si>
    <t>1844 S 40th Street</t>
  </si>
  <si>
    <t>2433 Denver Stret</t>
  </si>
  <si>
    <t>2445 Fogg Street</t>
  </si>
  <si>
    <t>6269 Twin Lake Drive</t>
  </si>
  <si>
    <t>8450 Hurlbut Street</t>
  </si>
  <si>
    <t>4680 Hidalgo Ave</t>
  </si>
  <si>
    <t>4672 35th Street</t>
  </si>
  <si>
    <t>4080 Governor Drive</t>
  </si>
  <si>
    <t>6425 Cibola Rd</t>
  </si>
  <si>
    <t>Address</t>
  </si>
  <si>
    <t>3251 Rosecrans Street</t>
  </si>
  <si>
    <t>Typle</t>
  </si>
  <si>
    <t>Elementary</t>
  </si>
  <si>
    <t>Middle</t>
  </si>
  <si>
    <t>High School</t>
  </si>
  <si>
    <t>Marshall Middle</t>
  </si>
  <si>
    <t>Pacific Beach Middle</t>
  </si>
  <si>
    <t>La Jolla High</t>
  </si>
  <si>
    <t>7-12</t>
  </si>
  <si>
    <t>Atypical</t>
  </si>
  <si>
    <t>10-12</t>
  </si>
  <si>
    <t>Budget</t>
  </si>
  <si>
    <t>Similar</t>
  </si>
  <si>
    <t>Score Variance</t>
  </si>
  <si>
    <t>School Address</t>
  </si>
  <si>
    <t>SDUSD</t>
  </si>
  <si>
    <t>4150 Ute Drive</t>
  </si>
  <si>
    <t>6702 Wandermere Drive</t>
  </si>
  <si>
    <t>4474 El Cajon Blvd</t>
  </si>
  <si>
    <t>750 Nautilus Street</t>
  </si>
  <si>
    <t>4777 Imperial Avenue</t>
  </si>
  <si>
    <t>4833 Doliva Dr</t>
  </si>
  <si>
    <t>10510 Reagan Road</t>
  </si>
  <si>
    <t>2475 Grand Ave</t>
  </si>
  <si>
    <t>6905 Skyline Dr</t>
  </si>
  <si>
    <t>2335 Chatsworth Blvd</t>
  </si>
  <si>
    <t>2425 Dusk Drive</t>
  </si>
  <si>
    <t>10410 Treena Street</t>
  </si>
  <si>
    <t>5156 Santo Road</t>
  </si>
  <si>
    <t>6949 Genesee Ave</t>
  </si>
  <si>
    <t>4191 Colts Way</t>
  </si>
  <si>
    <t>7651 Wellington St</t>
  </si>
  <si>
    <t>7651 Wellington Street</t>
  </si>
  <si>
    <t>1405 Park Blvd</t>
  </si>
  <si>
    <t>3251 Juanita St</t>
  </si>
  <si>
    <t>4388 Thorn Street</t>
  </si>
  <si>
    <t>4302 Valeta Street</t>
  </si>
  <si>
    <t>5050 Conrad Ave</t>
  </si>
  <si>
    <t>1775 Chatsworth Blvd</t>
  </si>
  <si>
    <t>11010 Clairemont Mesa Blvd</t>
  </si>
  <si>
    <t>5095 Arvinels Ave.</t>
  </si>
  <si>
    <t>5170 Greenbrier Ave</t>
  </si>
  <si>
    <t>4345 54th Street</t>
  </si>
  <si>
    <t>9700 Avenue of Nations</t>
  </si>
  <si>
    <t>3799 Clairemont Drive</t>
  </si>
  <si>
    <t>4880 La Cuenta Drive</t>
  </si>
  <si>
    <t>2850 Logan Ave</t>
  </si>
  <si>
    <t>1110 Carolina Lane</t>
  </si>
  <si>
    <t>2470 Ulric Street</t>
  </si>
  <si>
    <t>1056 Nautilus Street</t>
  </si>
  <si>
    <t>4676 Ingraham Street</t>
  </si>
  <si>
    <t>8204 San Carlos Drive</t>
  </si>
  <si>
    <t>3366 Park Blvd</t>
  </si>
  <si>
    <t>6298 Radcliffe Drive</t>
  </si>
  <si>
    <t>9191 Gramercy Dr</t>
  </si>
  <si>
    <t>9230 Gold Coast Drive</t>
  </si>
  <si>
    <t>3838 Orange Ave</t>
  </si>
  <si>
    <t>10810 Parkdale Ave</t>
  </si>
  <si>
    <t>620 Briarwood Road</t>
  </si>
  <si>
    <t>3120 Talbot Street</t>
  </si>
  <si>
    <t>Board</t>
  </si>
  <si>
    <t>District</t>
  </si>
  <si>
    <t>de Beck</t>
  </si>
  <si>
    <t>2930 Barnard Street</t>
  </si>
  <si>
    <t>8111 San Vicente Street</t>
  </si>
  <si>
    <t>6835 Benjamin Holt Road</t>
  </si>
  <si>
    <t>11840 Scripps Creek Drive</t>
  </si>
  <si>
    <t>3950 Berino Court</t>
  </si>
  <si>
    <t>4077 35th Street</t>
  </si>
  <si>
    <t>3510 Newton Avenue</t>
  </si>
  <si>
    <t>822 65th Street</t>
  </si>
  <si>
    <t>11174 Westonhill Drive</t>
  </si>
  <si>
    <t>4166 Euclid Ave</t>
  </si>
  <si>
    <t>4080 52nd Street</t>
  </si>
  <si>
    <t>4375 Bannock Ave</t>
  </si>
  <si>
    <t>7666 Bobolink Way</t>
  </si>
  <si>
    <t>3914 1st Ave</t>
  </si>
  <si>
    <t>6550 51st Street</t>
  </si>
  <si>
    <t>4481 Copeland Ave</t>
  </si>
  <si>
    <t>6811 Bisby Lake Ave</t>
  </si>
  <si>
    <t>Garfield Elementary</t>
  </si>
  <si>
    <t>4487 Oregon Street</t>
  </si>
  <si>
    <t>7030 Wandermere Drive</t>
  </si>
  <si>
    <t>9750 Galvin Ave</t>
  </si>
  <si>
    <t>2807 Fairmount Ave</t>
  </si>
  <si>
    <t>3303 Taussig Street</t>
  </si>
  <si>
    <t>5420 Montezuma Road</t>
  </si>
  <si>
    <t>4750 Lehrer Drive</t>
  </si>
  <si>
    <t>8140 Greenlawn Drive</t>
  </si>
  <si>
    <t>6230 Del Cerro Blvd</t>
  </si>
  <si>
    <t>10850 Montongo Street</t>
  </si>
  <si>
    <t>4902 Mt. Ararat Drive</t>
  </si>
  <si>
    <t>5050 Guymon Street</t>
  </si>
  <si>
    <t>4877 Orange Ave</t>
  </si>
  <si>
    <t>3770 Utah St</t>
  </si>
  <si>
    <t>10050 Avenida Magnifica</t>
  </si>
  <si>
    <t>1355 Kelton Road</t>
  </si>
  <si>
    <t>2751 Greyling Drive</t>
  </si>
  <si>
    <t>4271 Myrtle Ave</t>
  </si>
  <si>
    <t>2633 Melbourne Drive</t>
  </si>
  <si>
    <t>321 Hoitt Street</t>
  </si>
  <si>
    <t>6475 Antigua Blvd</t>
  </si>
  <si>
    <t>1111 Marine St</t>
  </si>
  <si>
    <t>6125 Printwood Way</t>
  </si>
  <si>
    <t>6196 Childs Ave</t>
  </si>
  <si>
    <t>2772 Ulric Street</t>
  </si>
  <si>
    <t>4133 Albertine Ave</t>
  </si>
  <si>
    <t>3550 Altadena Ave</t>
  </si>
  <si>
    <t>5720 Brunswick Ave</t>
  </si>
  <si>
    <t>10340 San Ramon Dr</t>
  </si>
  <si>
    <t>3045 Felton Street</t>
  </si>
  <si>
    <t>10770 Red Cedar Dr</t>
  </si>
  <si>
    <t>3750 Ward Rd</t>
  </si>
  <si>
    <t>981 Valencia Pkwy</t>
  </si>
  <si>
    <t>4741 Santa Monica Ave</t>
  </si>
  <si>
    <t>2797 Utica Drive</t>
  </si>
  <si>
    <t>6290 Oriskany Rd</t>
  </si>
  <si>
    <t>4800 T Street</t>
  </si>
  <si>
    <t>825 South 31st Ave</t>
  </si>
  <si>
    <t>6620 Marlowe Dr</t>
  </si>
  <si>
    <t>5816 Alleghany Street</t>
  </si>
  <si>
    <t>1234 Tourmaline Street</t>
  </si>
  <si>
    <t>4343 Shields Street</t>
  </si>
  <si>
    <t>2606 54th Street</t>
  </si>
  <si>
    <t>7470 Bagdad Street</t>
  </si>
  <si>
    <t>4510 Landis Street</t>
  </si>
  <si>
    <t>1755 Rowan Street</t>
  </si>
  <si>
    <t>11230 Avenida del Gato</t>
  </si>
  <si>
    <t>11778 Cypress Canyon Rd</t>
  </si>
  <si>
    <t>4690 Limerick Ave</t>
  </si>
  <si>
    <t>2150 Beryl Street</t>
  </si>
  <si>
    <t>450 24th Street</t>
  </si>
  <si>
    <t>1499 Venice Street</t>
  </si>
  <si>
    <t>6033 Stadium Street</t>
  </si>
  <si>
    <t>4365 Hill Street</t>
  </si>
  <si>
    <t>8350 Cliffridge Ave</t>
  </si>
  <si>
    <t>3350 Baker Street</t>
  </si>
  <si>
    <t>5450 La Cuenta Drive</t>
  </si>
  <si>
    <t>5880 Skyline Drive</t>
  </si>
  <si>
    <t>5606 Antigua Blvd</t>
  </si>
  <si>
    <t>9225 Hillery Drive</t>
  </si>
  <si>
    <t>1789 State Street</t>
  </si>
  <si>
    <t>4801 Elm Street</t>
  </si>
  <si>
    <t>3443 Ediwhar Ave</t>
  </si>
  <si>
    <t>4050 Appleton Street</t>
  </si>
  <si>
    <t>2655 Casey Street</t>
  </si>
  <si>
    <t>7055 Skyline Drive</t>
  </si>
  <si>
    <t>1240 33rd Street</t>
  </si>
  <si>
    <t>1425 Washington Place</t>
  </si>
  <si>
    <t>1098 S 49th St</t>
  </si>
  <si>
    <t>4961 64th Street</t>
  </si>
  <si>
    <t>2875 Ocean View Blvd</t>
  </si>
  <si>
    <t>5055 July Street</t>
  </si>
  <si>
    <t>3341 Browning Street</t>
  </si>
  <si>
    <t>1770 Main St</t>
  </si>
  <si>
    <t>5510 Trojan Ave</t>
  </si>
  <si>
    <t>1255 16th St</t>
  </si>
  <si>
    <t>4435 Ute Dr #B3</t>
  </si>
  <si>
    <t>4350 Mt. Everest Blvd</t>
  </si>
  <si>
    <t>4431 Mt. Herbert Ave</t>
  </si>
  <si>
    <t>7250 Mesa College Drive</t>
  </si>
  <si>
    <t>3604 Waco St.</t>
  </si>
  <si>
    <t>6402 Linda Vista Rd</t>
  </si>
  <si>
    <t>Alternative</t>
  </si>
  <si>
    <t>5650 Mt. Ackerly Dr.</t>
  </si>
  <si>
    <t>4307 Third Ave</t>
  </si>
  <si>
    <t>3401 Clairemont Dr</t>
  </si>
  <si>
    <t>de B eck</t>
  </si>
  <si>
    <t>School API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</si>
</sst>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5" fillId="33" borderId="0" xfId="0" applyFont="1" applyFill="1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5" fillId="33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0" fontId="35" fillId="0" borderId="0" xfId="0" applyFont="1" applyAlignment="1">
      <alignment horizontal="left"/>
    </xf>
    <xf numFmtId="164" fontId="0" fillId="0" borderId="0" xfId="42" applyNumberFormat="1" applyFont="1" applyAlignment="1">
      <alignment horizontal="righ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6" fontId="0" fillId="0" borderId="10" xfId="0" applyNumberForma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6" fontId="35" fillId="0" borderId="0" xfId="0" applyNumberFormat="1" applyFont="1" applyAlignment="1">
      <alignment horizontal="right"/>
    </xf>
    <xf numFmtId="164" fontId="35" fillId="0" borderId="0" xfId="42" applyNumberFormat="1" applyFont="1" applyAlignment="1">
      <alignment horizontal="right"/>
    </xf>
    <xf numFmtId="6" fontId="0" fillId="0" borderId="0" xfId="0" applyNumberFormat="1" applyBorder="1" applyAlignment="1">
      <alignment horizontal="right"/>
    </xf>
    <xf numFmtId="6" fontId="35" fillId="0" borderId="0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49" fontId="37" fillId="0" borderId="0" xfId="0" applyNumberFormat="1" applyFont="1" applyAlignment="1">
      <alignment horizontal="center"/>
    </xf>
    <xf numFmtId="164" fontId="37" fillId="0" borderId="0" xfId="42" applyNumberFormat="1" applyFont="1" applyAlignment="1">
      <alignment horizontal="right"/>
    </xf>
    <xf numFmtId="0" fontId="37" fillId="0" borderId="0" xfId="0" applyFont="1" applyBorder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" fontId="37" fillId="33" borderId="0" xfId="0" applyNumberFormat="1" applyFont="1" applyFill="1" applyAlignment="1">
      <alignment/>
    </xf>
    <xf numFmtId="37" fontId="37" fillId="33" borderId="0" xfId="0" applyNumberFormat="1" applyFont="1" applyFill="1" applyAlignment="1">
      <alignment/>
    </xf>
    <xf numFmtId="0" fontId="37" fillId="33" borderId="0" xfId="0" applyFont="1" applyFill="1" applyAlignment="1">
      <alignment horizontal="left"/>
    </xf>
    <xf numFmtId="0" fontId="38" fillId="0" borderId="0" xfId="0" applyFont="1" applyAlignment="1">
      <alignment/>
    </xf>
    <xf numFmtId="164" fontId="37" fillId="0" borderId="0" xfId="42" applyNumberFormat="1" applyFont="1" applyAlignment="1">
      <alignment/>
    </xf>
    <xf numFmtId="1" fontId="37" fillId="0" borderId="0" xfId="0" applyNumberFormat="1" applyFont="1" applyAlignment="1">
      <alignment/>
    </xf>
    <xf numFmtId="37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6" fontId="38" fillId="0" borderId="0" xfId="0" applyNumberFormat="1" applyFont="1" applyFill="1" applyBorder="1" applyAlignment="1">
      <alignment horizontal="right"/>
    </xf>
    <xf numFmtId="164" fontId="38" fillId="0" borderId="0" xfId="42" applyNumberFormat="1" applyFont="1" applyAlignment="1">
      <alignment/>
    </xf>
    <xf numFmtId="1" fontId="38" fillId="0" borderId="0" xfId="0" applyNumberFormat="1" applyFont="1" applyAlignment="1">
      <alignment/>
    </xf>
    <xf numFmtId="37" fontId="38" fillId="0" borderId="0" xfId="42" applyNumberFormat="1" applyFont="1" applyAlignment="1">
      <alignment horizontal="left"/>
    </xf>
    <xf numFmtId="49" fontId="37" fillId="33" borderId="0" xfId="0" applyNumberFormat="1" applyFont="1" applyFill="1" applyAlignment="1">
      <alignment horizontal="center"/>
    </xf>
    <xf numFmtId="49" fontId="38" fillId="0" borderId="0" xfId="0" applyNumberFormat="1" applyFont="1" applyAlignment="1">
      <alignment horizontal="center"/>
    </xf>
    <xf numFmtId="6" fontId="37" fillId="33" borderId="0" xfId="0" applyNumberFormat="1" applyFont="1" applyFill="1" applyAlignment="1">
      <alignment/>
    </xf>
    <xf numFmtId="6" fontId="37" fillId="33" borderId="0" xfId="0" applyNumberFormat="1" applyFont="1" applyFill="1" applyBorder="1" applyAlignment="1">
      <alignment horizontal="right"/>
    </xf>
    <xf numFmtId="164" fontId="37" fillId="33" borderId="0" xfId="42" applyNumberFormat="1" applyFont="1" applyFill="1" applyBorder="1" applyAlignment="1">
      <alignment horizontal="right"/>
    </xf>
    <xf numFmtId="6" fontId="37" fillId="33" borderId="0" xfId="0" applyNumberFormat="1" applyFont="1" applyFill="1" applyAlignment="1">
      <alignment horizontal="right"/>
    </xf>
    <xf numFmtId="5" fontId="37" fillId="33" borderId="0" xfId="0" applyNumberFormat="1" applyFont="1" applyFill="1" applyAlignment="1">
      <alignment/>
    </xf>
    <xf numFmtId="0" fontId="37" fillId="33" borderId="0" xfId="0" applyFont="1" applyFill="1" applyBorder="1" applyAlignment="1">
      <alignment horizontal="center"/>
    </xf>
    <xf numFmtId="8" fontId="37" fillId="33" borderId="0" xfId="0" applyNumberFormat="1" applyFont="1" applyFill="1" applyAlignment="1">
      <alignment/>
    </xf>
    <xf numFmtId="0" fontId="37" fillId="34" borderId="0" xfId="0" applyFont="1" applyFill="1" applyAlignment="1">
      <alignment horizontal="left"/>
    </xf>
    <xf numFmtId="49" fontId="37" fillId="34" borderId="0" xfId="0" applyNumberFormat="1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6" fontId="37" fillId="34" borderId="0" xfId="0" applyNumberFormat="1" applyFont="1" applyFill="1" applyAlignment="1">
      <alignment/>
    </xf>
    <xf numFmtId="6" fontId="37" fillId="34" borderId="0" xfId="0" applyNumberFormat="1" applyFont="1" applyFill="1" applyBorder="1" applyAlignment="1">
      <alignment horizontal="right"/>
    </xf>
    <xf numFmtId="164" fontId="37" fillId="34" borderId="0" xfId="42" applyNumberFormat="1" applyFont="1" applyFill="1" applyBorder="1" applyAlignment="1">
      <alignment horizontal="right"/>
    </xf>
    <xf numFmtId="6" fontId="37" fillId="34" borderId="0" xfId="0" applyNumberFormat="1" applyFont="1" applyFill="1" applyAlignment="1">
      <alignment horizontal="right"/>
    </xf>
    <xf numFmtId="5" fontId="37" fillId="34" borderId="0" xfId="0" applyNumberFormat="1" applyFont="1" applyFill="1" applyAlignment="1">
      <alignment/>
    </xf>
    <xf numFmtId="0" fontId="37" fillId="34" borderId="0" xfId="0" applyFont="1" applyFill="1" applyBorder="1" applyAlignment="1">
      <alignment horizontal="center"/>
    </xf>
    <xf numFmtId="8" fontId="37" fillId="34" borderId="0" xfId="0" applyNumberFormat="1" applyFont="1" applyFill="1" applyAlignment="1">
      <alignment/>
    </xf>
    <xf numFmtId="1" fontId="37" fillId="34" borderId="0" xfId="0" applyNumberFormat="1" applyFont="1" applyFill="1" applyAlignment="1">
      <alignment/>
    </xf>
    <xf numFmtId="37" fontId="37" fillId="34" borderId="0" xfId="0" applyNumberFormat="1" applyFont="1" applyFill="1" applyAlignment="1">
      <alignment/>
    </xf>
    <xf numFmtId="164" fontId="37" fillId="34" borderId="0" xfId="42" applyNumberFormat="1" applyFont="1" applyFill="1" applyAlignment="1">
      <alignment horizontal="right"/>
    </xf>
    <xf numFmtId="0" fontId="37" fillId="35" borderId="0" xfId="0" applyFont="1" applyFill="1" applyAlignment="1">
      <alignment horizontal="left"/>
    </xf>
    <xf numFmtId="49" fontId="37" fillId="35" borderId="0" xfId="0" applyNumberFormat="1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6" fontId="37" fillId="35" borderId="0" xfId="0" applyNumberFormat="1" applyFont="1" applyFill="1" applyAlignment="1">
      <alignment/>
    </xf>
    <xf numFmtId="6" fontId="37" fillId="35" borderId="0" xfId="0" applyNumberFormat="1" applyFont="1" applyFill="1" applyBorder="1" applyAlignment="1">
      <alignment horizontal="right"/>
    </xf>
    <xf numFmtId="164" fontId="37" fillId="35" borderId="0" xfId="42" applyNumberFormat="1" applyFont="1" applyFill="1" applyBorder="1" applyAlignment="1">
      <alignment horizontal="right"/>
    </xf>
    <xf numFmtId="6" fontId="37" fillId="35" borderId="0" xfId="0" applyNumberFormat="1" applyFont="1" applyFill="1" applyAlignment="1">
      <alignment horizontal="right"/>
    </xf>
    <xf numFmtId="5" fontId="37" fillId="35" borderId="0" xfId="0" applyNumberFormat="1" applyFont="1" applyFill="1" applyAlignment="1">
      <alignment/>
    </xf>
    <xf numFmtId="0" fontId="37" fillId="35" borderId="0" xfId="0" applyFont="1" applyFill="1" applyBorder="1" applyAlignment="1">
      <alignment horizontal="center"/>
    </xf>
    <xf numFmtId="8" fontId="37" fillId="35" borderId="0" xfId="0" applyNumberFormat="1" applyFont="1" applyFill="1" applyAlignment="1">
      <alignment/>
    </xf>
    <xf numFmtId="1" fontId="37" fillId="35" borderId="0" xfId="0" applyNumberFormat="1" applyFont="1" applyFill="1" applyAlignment="1">
      <alignment/>
    </xf>
    <xf numFmtId="37" fontId="37" fillId="35" borderId="0" xfId="0" applyNumberFormat="1" applyFont="1" applyFill="1" applyAlignment="1">
      <alignment/>
    </xf>
    <xf numFmtId="164" fontId="37" fillId="35" borderId="0" xfId="42" applyNumberFormat="1" applyFont="1" applyFill="1" applyAlignment="1">
      <alignment horizontal="right"/>
    </xf>
    <xf numFmtId="0" fontId="37" fillId="33" borderId="0" xfId="0" applyFont="1" applyFill="1" applyBorder="1" applyAlignment="1">
      <alignment horizontal="left"/>
    </xf>
    <xf numFmtId="49" fontId="37" fillId="33" borderId="0" xfId="0" applyNumberFormat="1" applyFont="1" applyFill="1" applyBorder="1" applyAlignment="1">
      <alignment horizontal="center"/>
    </xf>
    <xf numFmtId="164" fontId="37" fillId="34" borderId="0" xfId="42" applyNumberFormat="1" applyFont="1" applyFill="1" applyAlignment="1">
      <alignment/>
    </xf>
    <xf numFmtId="0" fontId="37" fillId="34" borderId="0" xfId="0" applyFont="1" applyFill="1" applyAlignment="1">
      <alignment/>
    </xf>
    <xf numFmtId="164" fontId="37" fillId="34" borderId="0" xfId="42" applyNumberFormat="1" applyFont="1" applyFill="1" applyBorder="1" applyAlignment="1">
      <alignment/>
    </xf>
    <xf numFmtId="0" fontId="20" fillId="34" borderId="0" xfId="0" applyFont="1" applyFill="1" applyAlignment="1">
      <alignment horizontal="left"/>
    </xf>
    <xf numFmtId="164" fontId="37" fillId="0" borderId="0" xfId="42" applyNumberFormat="1" applyFont="1" applyBorder="1" applyAlignment="1">
      <alignment/>
    </xf>
    <xf numFmtId="0" fontId="37" fillId="33" borderId="0" xfId="0" applyFont="1" applyFill="1" applyBorder="1" applyAlignment="1">
      <alignment/>
    </xf>
    <xf numFmtId="164" fontId="37" fillId="33" borderId="0" xfId="42" applyNumberFormat="1" applyFont="1" applyFill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33" borderId="11" xfId="0" applyFont="1" applyFill="1" applyBorder="1" applyAlignment="1">
      <alignment/>
    </xf>
    <xf numFmtId="1" fontId="37" fillId="0" borderId="0" xfId="0" applyNumberFormat="1" applyFont="1" applyAlignment="1">
      <alignment horizontal="center"/>
    </xf>
    <xf numFmtId="0" fontId="37" fillId="0" borderId="11" xfId="0" applyFont="1" applyBorder="1" applyAlignment="1">
      <alignment horizontal="center"/>
    </xf>
    <xf numFmtId="1" fontId="37" fillId="0" borderId="0" xfId="0" applyNumberFormat="1" applyFont="1" applyBorder="1" applyAlignment="1">
      <alignment/>
    </xf>
    <xf numFmtId="37" fontId="37" fillId="0" borderId="0" xfId="0" applyNumberFormat="1" applyFont="1" applyBorder="1" applyAlignment="1">
      <alignment/>
    </xf>
    <xf numFmtId="0" fontId="37" fillId="33" borderId="11" xfId="0" applyFont="1" applyFill="1" applyBorder="1" applyAlignment="1">
      <alignment horizontal="center"/>
    </xf>
    <xf numFmtId="37" fontId="37" fillId="33" borderId="0" xfId="0" applyNumberFormat="1" applyFont="1" applyFill="1" applyBorder="1" applyAlignment="1">
      <alignment/>
    </xf>
    <xf numFmtId="1" fontId="37" fillId="33" borderId="0" xfId="0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left"/>
    </xf>
    <xf numFmtId="49" fontId="37" fillId="33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right"/>
    </xf>
    <xf numFmtId="0" fontId="37" fillId="33" borderId="10" xfId="0" applyFont="1" applyFill="1" applyBorder="1" applyAlignment="1">
      <alignment horizontal="right"/>
    </xf>
    <xf numFmtId="164" fontId="37" fillId="33" borderId="10" xfId="42" applyNumberFormat="1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1" fontId="37" fillId="33" borderId="10" xfId="0" applyNumberFormat="1" applyFont="1" applyFill="1" applyBorder="1" applyAlignment="1">
      <alignment horizontal="center"/>
    </xf>
    <xf numFmtId="37" fontId="37" fillId="33" borderId="10" xfId="0" applyNumberFormat="1" applyFont="1" applyFill="1" applyBorder="1" applyAlignment="1">
      <alignment horizontal="center"/>
    </xf>
    <xf numFmtId="37" fontId="37" fillId="33" borderId="0" xfId="0" applyNumberFormat="1" applyFont="1" applyFill="1" applyBorder="1" applyAlignment="1">
      <alignment horizontal="center"/>
    </xf>
    <xf numFmtId="0" fontId="37" fillId="36" borderId="0" xfId="0" applyFont="1" applyFill="1" applyAlignment="1">
      <alignment horizontal="left"/>
    </xf>
    <xf numFmtId="49" fontId="37" fillId="36" borderId="0" xfId="0" applyNumberFormat="1" applyFont="1" applyFill="1" applyAlignment="1">
      <alignment horizontal="center"/>
    </xf>
    <xf numFmtId="0" fontId="37" fillId="36" borderId="0" xfId="0" applyFont="1" applyFill="1" applyAlignment="1">
      <alignment horizontal="center"/>
    </xf>
    <xf numFmtId="6" fontId="37" fillId="36" borderId="0" xfId="0" applyNumberFormat="1" applyFont="1" applyFill="1" applyAlignment="1">
      <alignment/>
    </xf>
    <xf numFmtId="6" fontId="37" fillId="36" borderId="0" xfId="0" applyNumberFormat="1" applyFont="1" applyFill="1" applyBorder="1" applyAlignment="1">
      <alignment horizontal="right"/>
    </xf>
    <xf numFmtId="164" fontId="37" fillId="36" borderId="0" xfId="42" applyNumberFormat="1" applyFont="1" applyFill="1" applyBorder="1" applyAlignment="1">
      <alignment horizontal="right"/>
    </xf>
    <xf numFmtId="6" fontId="37" fillId="36" borderId="0" xfId="0" applyNumberFormat="1" applyFont="1" applyFill="1" applyAlignment="1">
      <alignment horizontal="right"/>
    </xf>
    <xf numFmtId="5" fontId="37" fillId="36" borderId="0" xfId="0" applyNumberFormat="1" applyFont="1" applyFill="1" applyAlignment="1">
      <alignment/>
    </xf>
    <xf numFmtId="8" fontId="37" fillId="36" borderId="0" xfId="0" applyNumberFormat="1" applyFont="1" applyFill="1" applyAlignment="1">
      <alignment/>
    </xf>
    <xf numFmtId="1" fontId="37" fillId="36" borderId="0" xfId="0" applyNumberFormat="1" applyFont="1" applyFill="1" applyAlignment="1">
      <alignment/>
    </xf>
    <xf numFmtId="37" fontId="37" fillId="36" borderId="0" xfId="0" applyNumberFormat="1" applyFont="1" applyFill="1" applyAlignment="1">
      <alignment/>
    </xf>
    <xf numFmtId="164" fontId="37" fillId="36" borderId="0" xfId="42" applyNumberFormat="1" applyFont="1" applyFill="1" applyAlignment="1">
      <alignment horizontal="right"/>
    </xf>
    <xf numFmtId="164" fontId="37" fillId="36" borderId="0" xfId="42" applyNumberFormat="1" applyFont="1" applyFill="1" applyAlignment="1">
      <alignment/>
    </xf>
    <xf numFmtId="0" fontId="37" fillId="36" borderId="0" xfId="0" applyFont="1" applyFill="1" applyAlignment="1">
      <alignment/>
    </xf>
    <xf numFmtId="0" fontId="37" fillId="33" borderId="11" xfId="0" applyFont="1" applyFill="1" applyBorder="1" applyAlignment="1">
      <alignment horizontal="left"/>
    </xf>
    <xf numFmtId="0" fontId="37" fillId="33" borderId="13" xfId="0" applyFont="1" applyFill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center"/>
    </xf>
    <xf numFmtId="1" fontId="37" fillId="0" borderId="12" xfId="0" applyNumberFormat="1" applyFont="1" applyBorder="1" applyAlignment="1">
      <alignment horizontal="center"/>
    </xf>
    <xf numFmtId="1" fontId="37" fillId="33" borderId="12" xfId="0" applyNumberFormat="1" applyFont="1" applyFill="1" applyBorder="1" applyAlignment="1">
      <alignment horizontal="center"/>
    </xf>
    <xf numFmtId="1" fontId="37" fillId="33" borderId="14" xfId="0" applyNumberFormat="1" applyFont="1" applyFill="1" applyBorder="1" applyAlignment="1">
      <alignment horizontal="center"/>
    </xf>
    <xf numFmtId="1" fontId="38" fillId="0" borderId="0" xfId="0" applyNumberFormat="1" applyFont="1" applyAlignment="1">
      <alignment horizontal="center"/>
    </xf>
    <xf numFmtId="0" fontId="37" fillId="35" borderId="10" xfId="0" applyFont="1" applyFill="1" applyBorder="1" applyAlignment="1">
      <alignment horizontal="left"/>
    </xf>
    <xf numFmtId="49" fontId="37" fillId="35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6" fontId="37" fillId="35" borderId="10" xfId="0" applyNumberFormat="1" applyFont="1" applyFill="1" applyBorder="1" applyAlignment="1">
      <alignment/>
    </xf>
    <xf numFmtId="6" fontId="37" fillId="35" borderId="10" xfId="0" applyNumberFormat="1" applyFont="1" applyFill="1" applyBorder="1" applyAlignment="1">
      <alignment horizontal="right"/>
    </xf>
    <xf numFmtId="164" fontId="37" fillId="35" borderId="10" xfId="42" applyNumberFormat="1" applyFont="1" applyFill="1" applyBorder="1" applyAlignment="1">
      <alignment horizontal="right"/>
    </xf>
    <xf numFmtId="164" fontId="37" fillId="36" borderId="0" xfId="42" applyNumberFormat="1" applyFont="1" applyFill="1" applyBorder="1" applyAlignment="1">
      <alignment/>
    </xf>
    <xf numFmtId="5" fontId="37" fillId="35" borderId="10" xfId="0" applyNumberFormat="1" applyFont="1" applyFill="1" applyBorder="1" applyAlignment="1">
      <alignment/>
    </xf>
    <xf numFmtId="0" fontId="37" fillId="36" borderId="0" xfId="0" applyFont="1" applyFill="1" applyBorder="1" applyAlignment="1">
      <alignment horizontal="center"/>
    </xf>
    <xf numFmtId="8" fontId="37" fillId="35" borderId="10" xfId="0" applyNumberFormat="1" applyFont="1" applyFill="1" applyBorder="1" applyAlignment="1">
      <alignment/>
    </xf>
    <xf numFmtId="1" fontId="37" fillId="35" borderId="10" xfId="0" applyNumberFormat="1" applyFont="1" applyFill="1" applyBorder="1" applyAlignment="1">
      <alignment/>
    </xf>
    <xf numFmtId="37" fontId="37" fillId="35" borderId="10" xfId="0" applyNumberFormat="1" applyFont="1" applyFill="1" applyBorder="1" applyAlignment="1">
      <alignment/>
    </xf>
    <xf numFmtId="1" fontId="37" fillId="36" borderId="0" xfId="0" applyNumberFormat="1" applyFont="1" applyFill="1" applyAlignment="1">
      <alignment horizontal="center"/>
    </xf>
    <xf numFmtId="1" fontId="20" fillId="34" borderId="0" xfId="0" applyNumberFormat="1" applyFont="1" applyFill="1" applyAlignment="1">
      <alignment horizontal="center"/>
    </xf>
    <xf numFmtId="1" fontId="37" fillId="33" borderId="0" xfId="0" applyNumberFormat="1" applyFont="1" applyFill="1" applyAlignment="1">
      <alignment horizontal="center"/>
    </xf>
    <xf numFmtId="1" fontId="37" fillId="35" borderId="0" xfId="0" applyNumberFormat="1" applyFont="1" applyFill="1" applyAlignment="1">
      <alignment horizontal="center"/>
    </xf>
    <xf numFmtId="1" fontId="37" fillId="35" borderId="10" xfId="0" applyNumberFormat="1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B10" sqref="B10:H23"/>
    </sheetView>
  </sheetViews>
  <sheetFormatPr defaultColWidth="9.140625" defaultRowHeight="15"/>
  <cols>
    <col min="1" max="1" width="2.57421875" style="0" customWidth="1"/>
    <col min="2" max="2" width="16.421875" style="6" customWidth="1"/>
    <col min="3" max="3" width="9.57421875" style="1" customWidth="1"/>
    <col min="4" max="4" width="13.28125" style="3" customWidth="1"/>
    <col min="5" max="6" width="13.140625" style="3" customWidth="1"/>
    <col min="7" max="7" width="9.57421875" style="3" bestFit="1" customWidth="1"/>
    <col min="8" max="8" width="12.28125" style="3" customWidth="1"/>
  </cols>
  <sheetData>
    <row r="2" ht="15">
      <c r="B2" s="9" t="s">
        <v>24</v>
      </c>
    </row>
    <row r="3" ht="15">
      <c r="B3" s="6" t="s">
        <v>25</v>
      </c>
    </row>
    <row r="10" spans="2:8" ht="15">
      <c r="B10" s="7" t="s">
        <v>2</v>
      </c>
      <c r="C10" s="2" t="s">
        <v>7</v>
      </c>
      <c r="D10" s="4" t="s">
        <v>3</v>
      </c>
      <c r="E10" s="4" t="s">
        <v>1</v>
      </c>
      <c r="F10" s="4" t="s">
        <v>21</v>
      </c>
      <c r="G10" s="4" t="s">
        <v>4</v>
      </c>
      <c r="H10" s="4" t="s">
        <v>5</v>
      </c>
    </row>
    <row r="12" spans="2:8" ht="15">
      <c r="B12" s="6" t="s">
        <v>0</v>
      </c>
      <c r="C12" s="8" t="s">
        <v>9</v>
      </c>
      <c r="D12" s="5">
        <v>1457522</v>
      </c>
      <c r="E12" s="5">
        <v>713859</v>
      </c>
      <c r="F12" s="5">
        <f>SUM(D12:E12)</f>
        <v>2171381</v>
      </c>
      <c r="G12" s="10">
        <v>242</v>
      </c>
      <c r="H12" s="5">
        <f>F12/G12</f>
        <v>8972.648760330578</v>
      </c>
    </row>
    <row r="13" spans="2:8" ht="15">
      <c r="B13" s="6" t="s">
        <v>8</v>
      </c>
      <c r="C13" s="8" t="s">
        <v>10</v>
      </c>
      <c r="D13" s="5">
        <v>1297629</v>
      </c>
      <c r="E13" s="5">
        <v>292314</v>
      </c>
      <c r="F13" s="5">
        <f aca="true" t="shared" si="0" ref="F13:F21">SUM(D13:E13)</f>
        <v>1589943</v>
      </c>
      <c r="G13" s="10">
        <v>220</v>
      </c>
      <c r="H13" s="5">
        <f aca="true" t="shared" si="1" ref="H13:H23">F13/G13</f>
        <v>7227.013636363637</v>
      </c>
    </row>
    <row r="14" spans="2:8" ht="15">
      <c r="B14" s="6" t="s">
        <v>6</v>
      </c>
      <c r="C14" s="8" t="s">
        <v>9</v>
      </c>
      <c r="D14" s="5">
        <v>2163923</v>
      </c>
      <c r="E14" s="5">
        <v>526180</v>
      </c>
      <c r="F14" s="5">
        <f t="shared" si="0"/>
        <v>2690103</v>
      </c>
      <c r="G14" s="10">
        <v>449</v>
      </c>
      <c r="H14" s="5">
        <f t="shared" si="1"/>
        <v>5991.320712694877</v>
      </c>
    </row>
    <row r="15" spans="2:8" ht="15">
      <c r="B15" s="6" t="s">
        <v>11</v>
      </c>
      <c r="C15" s="8" t="s">
        <v>10</v>
      </c>
      <c r="D15" s="5">
        <v>1971955</v>
      </c>
      <c r="E15" s="5">
        <v>259208</v>
      </c>
      <c r="F15" s="5">
        <f t="shared" si="0"/>
        <v>2231163</v>
      </c>
      <c r="G15" s="10">
        <v>378</v>
      </c>
      <c r="H15" s="5">
        <f t="shared" si="1"/>
        <v>5902.547619047619</v>
      </c>
    </row>
    <row r="16" spans="2:8" ht="15">
      <c r="B16" s="6" t="s">
        <v>12</v>
      </c>
      <c r="C16" s="8" t="s">
        <v>10</v>
      </c>
      <c r="D16" s="5">
        <v>1764758</v>
      </c>
      <c r="E16" s="5">
        <v>399374</v>
      </c>
      <c r="F16" s="5">
        <f t="shared" si="0"/>
        <v>2164132</v>
      </c>
      <c r="G16" s="10">
        <v>331</v>
      </c>
      <c r="H16" s="5">
        <f t="shared" si="1"/>
        <v>6538.163141993958</v>
      </c>
    </row>
    <row r="17" spans="2:8" ht="15">
      <c r="B17" s="6" t="s">
        <v>14</v>
      </c>
      <c r="C17" s="8" t="s">
        <v>10</v>
      </c>
      <c r="D17" s="5">
        <v>2359974</v>
      </c>
      <c r="E17" s="5">
        <v>336803</v>
      </c>
      <c r="F17" s="5">
        <f>SUM(D17:E17)</f>
        <v>2696777</v>
      </c>
      <c r="G17" s="10">
        <v>495</v>
      </c>
      <c r="H17" s="5">
        <f>F17/G17</f>
        <v>5448.034343434343</v>
      </c>
    </row>
    <row r="18" spans="2:8" ht="15">
      <c r="B18" s="6" t="s">
        <v>13</v>
      </c>
      <c r="C18" s="8" t="s">
        <v>10</v>
      </c>
      <c r="D18" s="5">
        <v>2040679</v>
      </c>
      <c r="E18" s="5">
        <v>169911</v>
      </c>
      <c r="F18" s="5">
        <f>SUM(D18:E18)</f>
        <v>2210590</v>
      </c>
      <c r="G18" s="10">
        <v>405</v>
      </c>
      <c r="H18" s="5">
        <f>F18/G18</f>
        <v>5458.246913580247</v>
      </c>
    </row>
    <row r="19" spans="2:8" ht="15">
      <c r="B19" s="6" t="s">
        <v>15</v>
      </c>
      <c r="C19" s="8" t="s">
        <v>18</v>
      </c>
      <c r="D19" s="5">
        <v>3957285</v>
      </c>
      <c r="E19" s="5">
        <v>930230</v>
      </c>
      <c r="F19" s="5">
        <f t="shared" si="0"/>
        <v>4887515</v>
      </c>
      <c r="G19" s="10">
        <v>816</v>
      </c>
      <c r="H19" s="5">
        <f t="shared" si="1"/>
        <v>5989.6017156862745</v>
      </c>
    </row>
    <row r="20" spans="2:8" ht="15">
      <c r="B20" s="6" t="s">
        <v>16</v>
      </c>
      <c r="C20" s="8" t="s">
        <v>19</v>
      </c>
      <c r="D20" s="5">
        <v>3859044</v>
      </c>
      <c r="E20" s="5">
        <v>1000745</v>
      </c>
      <c r="F20" s="5">
        <f t="shared" si="0"/>
        <v>4859789</v>
      </c>
      <c r="G20" s="10">
        <v>813</v>
      </c>
      <c r="H20" s="5">
        <f t="shared" si="1"/>
        <v>5977.60024600246</v>
      </c>
    </row>
    <row r="21" spans="2:8" ht="15">
      <c r="B21" s="11" t="s">
        <v>17</v>
      </c>
      <c r="C21" s="12" t="s">
        <v>20</v>
      </c>
      <c r="D21" s="13">
        <v>9181684</v>
      </c>
      <c r="E21" s="13">
        <v>2260275</v>
      </c>
      <c r="F21" s="13">
        <f t="shared" si="0"/>
        <v>11441959</v>
      </c>
      <c r="G21" s="14">
        <v>2026</v>
      </c>
      <c r="H21" s="13">
        <f t="shared" si="1"/>
        <v>5647.561204343534</v>
      </c>
    </row>
    <row r="22" ht="15">
      <c r="H22" s="18"/>
    </row>
    <row r="23" spans="2:8" ht="15">
      <c r="B23" s="9" t="s">
        <v>21</v>
      </c>
      <c r="C23" s="15"/>
      <c r="D23" s="16">
        <f>SUM(D12:D22)</f>
        <v>30054453</v>
      </c>
      <c r="E23" s="16">
        <f>SUM(E12:E22)</f>
        <v>6888899</v>
      </c>
      <c r="F23" s="16">
        <f>SUM(F12:F22)</f>
        <v>36943352</v>
      </c>
      <c r="G23" s="17">
        <f>SUM(G12:G22)</f>
        <v>6175</v>
      </c>
      <c r="H23" s="19">
        <f t="shared" si="1"/>
        <v>5982.729068825911</v>
      </c>
    </row>
    <row r="27" ht="15">
      <c r="B27" s="6" t="s">
        <v>23</v>
      </c>
    </row>
    <row r="28" ht="15">
      <c r="B28" s="6" t="s">
        <v>22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88"/>
  <sheetViews>
    <sheetView tabSelected="1" zoomScalePageLayoutView="0" workbookViewId="0" topLeftCell="A71">
      <selection activeCell="N75" sqref="N75"/>
    </sheetView>
  </sheetViews>
  <sheetFormatPr defaultColWidth="9.140625" defaultRowHeight="15"/>
  <cols>
    <col min="1" max="1" width="17.421875" style="20" customWidth="1"/>
    <col min="2" max="2" width="9.28125" style="24" customWidth="1"/>
    <col min="3" max="3" width="10.57421875" style="22" customWidth="1"/>
    <col min="4" max="4" width="8.57421875" style="22" customWidth="1"/>
    <col min="5" max="5" width="6.7109375" style="22" customWidth="1"/>
    <col min="6" max="6" width="11.8515625" style="20" customWidth="1"/>
    <col min="7" max="7" width="12.00390625" style="20" customWidth="1"/>
    <col min="8" max="8" width="13.140625" style="20" customWidth="1"/>
    <col min="9" max="9" width="9.00390625" style="33" customWidth="1"/>
    <col min="10" max="10" width="12.421875" style="20" customWidth="1"/>
    <col min="11" max="11" width="11.28125" style="20" customWidth="1"/>
    <col min="12" max="12" width="10.140625" style="20" customWidth="1"/>
    <col min="13" max="13" width="11.28125" style="20" customWidth="1"/>
    <col min="14" max="14" width="7.28125" style="22" customWidth="1"/>
    <col min="15" max="15" width="7.28125" style="20" customWidth="1"/>
    <col min="16" max="16" width="8.28125" style="34" customWidth="1"/>
    <col min="17" max="17" width="12.421875" style="35" customWidth="1"/>
    <col min="18" max="18" width="2.00390625" style="35" customWidth="1"/>
    <col min="19" max="19" width="23.28125" style="21" customWidth="1"/>
    <col min="20" max="20" width="8.421875" style="88" customWidth="1"/>
    <col min="21" max="16384" width="9.140625" style="20" customWidth="1"/>
  </cols>
  <sheetData>
    <row r="2" spans="1:20" ht="12.75">
      <c r="A2" s="32" t="s">
        <v>200</v>
      </c>
      <c r="D2" s="146"/>
      <c r="E2" s="147"/>
      <c r="F2" s="148" t="s">
        <v>242</v>
      </c>
      <c r="G2" s="149"/>
      <c r="H2" s="149"/>
      <c r="I2" s="149"/>
      <c r="J2" s="149"/>
      <c r="K2" s="149"/>
      <c r="L2" s="149"/>
      <c r="M2" s="150"/>
      <c r="N2" s="148" t="s">
        <v>65</v>
      </c>
      <c r="O2" s="149"/>
      <c r="P2" s="149"/>
      <c r="Q2" s="149"/>
      <c r="R2" s="149"/>
      <c r="S2" s="148" t="s">
        <v>245</v>
      </c>
      <c r="T2" s="150"/>
    </row>
    <row r="3" spans="4:20" ht="12.75">
      <c r="D3" s="89"/>
      <c r="E3" s="124"/>
      <c r="F3" s="85"/>
      <c r="G3" s="26"/>
      <c r="H3" s="26"/>
      <c r="I3" s="82"/>
      <c r="J3" s="26"/>
      <c r="K3" s="26"/>
      <c r="L3" s="26"/>
      <c r="M3" s="86"/>
      <c r="N3" s="89"/>
      <c r="O3" s="26"/>
      <c r="P3" s="90"/>
      <c r="Q3" s="91"/>
      <c r="R3" s="91"/>
      <c r="S3" s="123"/>
      <c r="T3" s="125"/>
    </row>
    <row r="4" spans="1:20" ht="12.75">
      <c r="A4" s="27"/>
      <c r="B4" s="41"/>
      <c r="C4" s="28"/>
      <c r="D4" s="92" t="s">
        <v>291</v>
      </c>
      <c r="E4" s="95"/>
      <c r="F4" s="87"/>
      <c r="G4" s="83"/>
      <c r="H4" s="83"/>
      <c r="I4" s="84"/>
      <c r="J4" s="83"/>
      <c r="K4" s="48" t="s">
        <v>246</v>
      </c>
      <c r="L4" s="48" t="s">
        <v>203</v>
      </c>
      <c r="M4" s="95" t="s">
        <v>21</v>
      </c>
      <c r="N4" s="92"/>
      <c r="O4" s="83"/>
      <c r="P4" s="94" t="s">
        <v>243</v>
      </c>
      <c r="Q4" s="106" t="s">
        <v>243</v>
      </c>
      <c r="R4" s="93"/>
      <c r="S4" s="121"/>
      <c r="T4" s="126"/>
    </row>
    <row r="5" spans="1:20" ht="12.75">
      <c r="A5" s="96" t="s">
        <v>2</v>
      </c>
      <c r="B5" s="97" t="s">
        <v>7</v>
      </c>
      <c r="C5" s="98" t="s">
        <v>232</v>
      </c>
      <c r="D5" s="103" t="s">
        <v>292</v>
      </c>
      <c r="E5" s="102" t="s">
        <v>26</v>
      </c>
      <c r="F5" s="99" t="s">
        <v>3</v>
      </c>
      <c r="G5" s="100" t="s">
        <v>1</v>
      </c>
      <c r="H5" s="98" t="s">
        <v>21</v>
      </c>
      <c r="I5" s="101" t="s">
        <v>4</v>
      </c>
      <c r="J5" s="100" t="s">
        <v>5</v>
      </c>
      <c r="K5" s="98" t="s">
        <v>203</v>
      </c>
      <c r="L5" s="98" t="s">
        <v>204</v>
      </c>
      <c r="M5" s="102" t="s">
        <v>204</v>
      </c>
      <c r="N5" s="103" t="s">
        <v>65</v>
      </c>
      <c r="O5" s="98" t="s">
        <v>66</v>
      </c>
      <c r="P5" s="104" t="s">
        <v>399</v>
      </c>
      <c r="Q5" s="105" t="s">
        <v>244</v>
      </c>
      <c r="R5" s="105"/>
      <c r="S5" s="122" t="s">
        <v>230</v>
      </c>
      <c r="T5" s="127" t="s">
        <v>201</v>
      </c>
    </row>
    <row r="6" spans="1:11" ht="12.75">
      <c r="A6" s="21"/>
      <c r="F6" s="23"/>
      <c r="G6" s="23"/>
      <c r="H6" s="23"/>
      <c r="I6" s="25"/>
      <c r="J6" s="23"/>
      <c r="K6" s="23"/>
    </row>
    <row r="7" spans="1:20" ht="12.75">
      <c r="A7" s="107" t="s">
        <v>101</v>
      </c>
      <c r="B7" s="108" t="s">
        <v>92</v>
      </c>
      <c r="C7" s="108" t="s">
        <v>394</v>
      </c>
      <c r="D7" s="108"/>
      <c r="E7" s="109"/>
      <c r="F7" s="110">
        <v>208799</v>
      </c>
      <c r="G7" s="110">
        <v>2175986</v>
      </c>
      <c r="H7" s="111">
        <f>SUM(F7:G7)</f>
        <v>2384785</v>
      </c>
      <c r="I7" s="119"/>
      <c r="J7" s="111"/>
      <c r="K7" s="113">
        <f>6470</f>
        <v>6470</v>
      </c>
      <c r="L7" s="114">
        <f>J7-K7</f>
        <v>-6470</v>
      </c>
      <c r="M7" s="114">
        <f aca="true" t="shared" si="0" ref="M7:M38">I7*L7</f>
        <v>0</v>
      </c>
      <c r="N7" s="109">
        <v>452</v>
      </c>
      <c r="O7" s="115">
        <f>J7/N7</f>
        <v>0</v>
      </c>
      <c r="P7" s="116"/>
      <c r="Q7" s="117">
        <f aca="true" t="shared" si="1" ref="Q7:Q52">N7-P7</f>
        <v>452</v>
      </c>
      <c r="R7" s="117"/>
      <c r="S7" s="107" t="s">
        <v>397</v>
      </c>
      <c r="T7" s="141">
        <v>92117</v>
      </c>
    </row>
    <row r="8" spans="1:20" ht="12.75">
      <c r="A8" s="107" t="s">
        <v>103</v>
      </c>
      <c r="B8" s="108" t="s">
        <v>20</v>
      </c>
      <c r="C8" s="108" t="s">
        <v>394</v>
      </c>
      <c r="D8" s="108"/>
      <c r="E8" s="109"/>
      <c r="F8" s="110">
        <v>19926</v>
      </c>
      <c r="G8" s="110">
        <v>725144</v>
      </c>
      <c r="H8" s="111">
        <f>SUM(F8:G8)</f>
        <v>745070</v>
      </c>
      <c r="I8" s="119"/>
      <c r="J8" s="111"/>
      <c r="K8" s="113">
        <f>6470</f>
        <v>6470</v>
      </c>
      <c r="L8" s="114">
        <f>J8-K8</f>
        <v>-6470</v>
      </c>
      <c r="M8" s="114">
        <f t="shared" si="0"/>
        <v>0</v>
      </c>
      <c r="N8" s="109"/>
      <c r="O8" s="115"/>
      <c r="P8" s="116"/>
      <c r="Q8" s="117">
        <f t="shared" si="1"/>
        <v>0</v>
      </c>
      <c r="R8" s="117"/>
      <c r="S8" s="107" t="s">
        <v>395</v>
      </c>
      <c r="T8" s="141">
        <v>92111</v>
      </c>
    </row>
    <row r="9" spans="1:20" ht="12.75">
      <c r="A9" s="107" t="s">
        <v>102</v>
      </c>
      <c r="B9" s="108" t="s">
        <v>31</v>
      </c>
      <c r="C9" s="108" t="s">
        <v>394</v>
      </c>
      <c r="D9" s="108"/>
      <c r="E9" s="109"/>
      <c r="F9" s="110"/>
      <c r="G9" s="120"/>
      <c r="H9" s="111"/>
      <c r="I9" s="119"/>
      <c r="J9" s="111"/>
      <c r="K9" s="113">
        <f>6470</f>
        <v>6470</v>
      </c>
      <c r="L9" s="114"/>
      <c r="M9" s="114">
        <f t="shared" si="0"/>
        <v>0</v>
      </c>
      <c r="N9" s="109"/>
      <c r="O9" s="115"/>
      <c r="P9" s="116"/>
      <c r="Q9" s="117">
        <f t="shared" si="1"/>
        <v>0</v>
      </c>
      <c r="R9" s="117"/>
      <c r="S9" s="107" t="s">
        <v>396</v>
      </c>
      <c r="T9" s="141">
        <v>92103</v>
      </c>
    </row>
    <row r="10" spans="1:20" ht="12.75">
      <c r="A10" s="107" t="s">
        <v>96</v>
      </c>
      <c r="B10" s="108" t="s">
        <v>31</v>
      </c>
      <c r="C10" s="108" t="s">
        <v>240</v>
      </c>
      <c r="D10" s="108"/>
      <c r="E10" s="109"/>
      <c r="F10" s="110">
        <v>1508255</v>
      </c>
      <c r="G10" s="110">
        <v>81256</v>
      </c>
      <c r="H10" s="111">
        <f aca="true" t="shared" si="2" ref="H10:H41">SUM(F10:G10)</f>
        <v>1589511</v>
      </c>
      <c r="I10" s="112">
        <v>282</v>
      </c>
      <c r="J10" s="111">
        <f aca="true" t="shared" si="3" ref="J10:J15">H10/I10</f>
        <v>5636.563829787234</v>
      </c>
      <c r="K10" s="113">
        <f>6470</f>
        <v>6470</v>
      </c>
      <c r="L10" s="114">
        <f aca="true" t="shared" si="4" ref="L10:L41">J10-K10</f>
        <v>-833.4361702127662</v>
      </c>
      <c r="M10" s="114">
        <f t="shared" si="0"/>
        <v>-235029.0000000001</v>
      </c>
      <c r="N10" s="109">
        <v>831</v>
      </c>
      <c r="O10" s="115">
        <f>J10/N10</f>
        <v>6.7828686279028085</v>
      </c>
      <c r="P10" s="116">
        <v>789</v>
      </c>
      <c r="Q10" s="117">
        <f t="shared" si="1"/>
        <v>42</v>
      </c>
      <c r="R10" s="117"/>
      <c r="S10" s="107" t="s">
        <v>389</v>
      </c>
      <c r="T10" s="141">
        <v>92117</v>
      </c>
    </row>
    <row r="11" spans="1:20" ht="12.75">
      <c r="A11" s="107" t="s">
        <v>97</v>
      </c>
      <c r="B11" s="108" t="s">
        <v>31</v>
      </c>
      <c r="C11" s="108" t="s">
        <v>240</v>
      </c>
      <c r="D11" s="108"/>
      <c r="E11" s="109"/>
      <c r="F11" s="110">
        <v>2543850</v>
      </c>
      <c r="G11" s="110">
        <v>622420</v>
      </c>
      <c r="H11" s="111">
        <f t="shared" si="2"/>
        <v>3166270</v>
      </c>
      <c r="I11" s="112">
        <v>375</v>
      </c>
      <c r="J11" s="111">
        <f t="shared" si="3"/>
        <v>8443.386666666667</v>
      </c>
      <c r="K11" s="113">
        <f>6470</f>
        <v>6470</v>
      </c>
      <c r="L11" s="114">
        <f t="shared" si="4"/>
        <v>1973.3866666666672</v>
      </c>
      <c r="M11" s="114">
        <f t="shared" si="0"/>
        <v>740020.0000000002</v>
      </c>
      <c r="N11" s="109">
        <v>789</v>
      </c>
      <c r="O11" s="115">
        <f>J11/N11</f>
        <v>10.70137727080693</v>
      </c>
      <c r="P11" s="116">
        <v>649</v>
      </c>
      <c r="Q11" s="117">
        <f t="shared" si="1"/>
        <v>140</v>
      </c>
      <c r="R11" s="117"/>
      <c r="S11" s="107" t="s">
        <v>390</v>
      </c>
      <c r="T11" s="141">
        <v>92117</v>
      </c>
    </row>
    <row r="12" spans="1:20" ht="12.75">
      <c r="A12" s="107" t="s">
        <v>94</v>
      </c>
      <c r="B12" s="108" t="s">
        <v>20</v>
      </c>
      <c r="C12" s="108" t="s">
        <v>240</v>
      </c>
      <c r="D12" s="108"/>
      <c r="E12" s="109"/>
      <c r="F12" s="110">
        <v>3944309</v>
      </c>
      <c r="G12" s="110">
        <v>791162</v>
      </c>
      <c r="H12" s="111">
        <f t="shared" si="2"/>
        <v>4735471</v>
      </c>
      <c r="I12" s="112">
        <v>560</v>
      </c>
      <c r="J12" s="111">
        <f t="shared" si="3"/>
        <v>8456.198214285714</v>
      </c>
      <c r="K12" s="113">
        <f>6470</f>
        <v>6470</v>
      </c>
      <c r="L12" s="114">
        <f t="shared" si="4"/>
        <v>1986.1982142857141</v>
      </c>
      <c r="M12" s="114">
        <f t="shared" si="0"/>
        <v>1112271</v>
      </c>
      <c r="N12" s="109">
        <v>773</v>
      </c>
      <c r="O12" s="115">
        <f>J12/N12</f>
        <v>10.939454352245425</v>
      </c>
      <c r="P12" s="116">
        <v>743</v>
      </c>
      <c r="Q12" s="117">
        <f t="shared" si="1"/>
        <v>30</v>
      </c>
      <c r="R12" s="117"/>
      <c r="S12" s="107" t="s">
        <v>387</v>
      </c>
      <c r="T12" s="141">
        <v>92101</v>
      </c>
    </row>
    <row r="13" spans="1:20" ht="12.75">
      <c r="A13" s="107" t="s">
        <v>98</v>
      </c>
      <c r="B13" s="108" t="s">
        <v>20</v>
      </c>
      <c r="C13" s="108" t="s">
        <v>240</v>
      </c>
      <c r="D13" s="108"/>
      <c r="E13" s="109"/>
      <c r="F13" s="110">
        <v>1527710</v>
      </c>
      <c r="G13" s="110">
        <v>198779</v>
      </c>
      <c r="H13" s="111">
        <f t="shared" si="2"/>
        <v>1726489</v>
      </c>
      <c r="I13" s="112">
        <v>178</v>
      </c>
      <c r="J13" s="111">
        <f t="shared" si="3"/>
        <v>9699.376404494382</v>
      </c>
      <c r="K13" s="113">
        <f>6470</f>
        <v>6470</v>
      </c>
      <c r="L13" s="114">
        <f t="shared" si="4"/>
        <v>3229.376404494382</v>
      </c>
      <c r="M13" s="114">
        <f t="shared" si="0"/>
        <v>574829</v>
      </c>
      <c r="N13" s="109">
        <v>765</v>
      </c>
      <c r="O13" s="115">
        <f>J13/N13</f>
        <v>12.67892340456782</v>
      </c>
      <c r="P13" s="116">
        <v>708</v>
      </c>
      <c r="Q13" s="117">
        <f t="shared" si="1"/>
        <v>57</v>
      </c>
      <c r="R13" s="117"/>
      <c r="S13" s="107" t="s">
        <v>391</v>
      </c>
      <c r="T13" s="141">
        <v>92111</v>
      </c>
    </row>
    <row r="14" spans="1:20" ht="12.75">
      <c r="A14" s="107" t="s">
        <v>100</v>
      </c>
      <c r="B14" s="108" t="s">
        <v>20</v>
      </c>
      <c r="C14" s="108" t="s">
        <v>240</v>
      </c>
      <c r="D14" s="108"/>
      <c r="E14" s="109"/>
      <c r="F14" s="110">
        <v>4396544</v>
      </c>
      <c r="G14" s="110">
        <v>711470</v>
      </c>
      <c r="H14" s="111">
        <f t="shared" si="2"/>
        <v>5108014</v>
      </c>
      <c r="I14" s="118">
        <v>480</v>
      </c>
      <c r="J14" s="111">
        <f t="shared" si="3"/>
        <v>10641.695833333333</v>
      </c>
      <c r="K14" s="113">
        <f>6470</f>
        <v>6470</v>
      </c>
      <c r="L14" s="114">
        <f t="shared" si="4"/>
        <v>4171.695833333333</v>
      </c>
      <c r="M14" s="114">
        <f t="shared" si="0"/>
        <v>2002414</v>
      </c>
      <c r="N14" s="109">
        <v>539</v>
      </c>
      <c r="O14" s="115">
        <f>J14/N14</f>
        <v>19.74340599876314</v>
      </c>
      <c r="P14" s="116"/>
      <c r="Q14" s="117">
        <f t="shared" si="1"/>
        <v>539</v>
      </c>
      <c r="R14" s="117"/>
      <c r="S14" s="107" t="s">
        <v>393</v>
      </c>
      <c r="T14" s="141">
        <v>92111</v>
      </c>
    </row>
    <row r="15" spans="1:20" ht="12.75">
      <c r="A15" s="107" t="s">
        <v>93</v>
      </c>
      <c r="B15" s="108" t="s">
        <v>239</v>
      </c>
      <c r="C15" s="108" t="s">
        <v>240</v>
      </c>
      <c r="D15" s="108"/>
      <c r="E15" s="109"/>
      <c r="F15" s="110">
        <v>27128</v>
      </c>
      <c r="G15" s="110">
        <v>2584174</v>
      </c>
      <c r="H15" s="111">
        <f t="shared" si="2"/>
        <v>2611302</v>
      </c>
      <c r="I15" s="112">
        <v>300</v>
      </c>
      <c r="J15" s="111">
        <f t="shared" si="3"/>
        <v>8704.34</v>
      </c>
      <c r="K15" s="113">
        <f>6470</f>
        <v>6470</v>
      </c>
      <c r="L15" s="114">
        <f t="shared" si="4"/>
        <v>2234.34</v>
      </c>
      <c r="M15" s="114">
        <f t="shared" si="0"/>
        <v>670302</v>
      </c>
      <c r="N15" s="109"/>
      <c r="O15" s="115"/>
      <c r="P15" s="116"/>
      <c r="Q15" s="117">
        <f t="shared" si="1"/>
        <v>0</v>
      </c>
      <c r="R15" s="117"/>
      <c r="S15" s="107" t="s">
        <v>386</v>
      </c>
      <c r="T15" s="141">
        <v>92115</v>
      </c>
    </row>
    <row r="16" spans="1:20" s="26" customFormat="1" ht="12.75">
      <c r="A16" s="107" t="s">
        <v>99</v>
      </c>
      <c r="B16" s="108" t="s">
        <v>241</v>
      </c>
      <c r="C16" s="108" t="s">
        <v>240</v>
      </c>
      <c r="D16" s="108"/>
      <c r="E16" s="109"/>
      <c r="F16" s="110">
        <v>70614</v>
      </c>
      <c r="G16" s="110">
        <v>7408616</v>
      </c>
      <c r="H16" s="111">
        <f t="shared" si="2"/>
        <v>7479230</v>
      </c>
      <c r="I16" s="135"/>
      <c r="J16" s="111"/>
      <c r="K16" s="113">
        <f>6470</f>
        <v>6470</v>
      </c>
      <c r="L16" s="114">
        <f t="shared" si="4"/>
        <v>-6470</v>
      </c>
      <c r="M16" s="114">
        <f t="shared" si="0"/>
        <v>0</v>
      </c>
      <c r="N16" s="137"/>
      <c r="O16" s="115"/>
      <c r="P16" s="116"/>
      <c r="Q16" s="117">
        <f t="shared" si="1"/>
        <v>0</v>
      </c>
      <c r="R16" s="117"/>
      <c r="S16" s="107" t="s">
        <v>392</v>
      </c>
      <c r="T16" s="141">
        <v>92117</v>
      </c>
    </row>
    <row r="17" spans="1:20" ht="12.75">
      <c r="A17" s="107" t="s">
        <v>95</v>
      </c>
      <c r="B17" s="108" t="s">
        <v>31</v>
      </c>
      <c r="C17" s="108" t="s">
        <v>240</v>
      </c>
      <c r="D17" s="108"/>
      <c r="E17" s="109"/>
      <c r="F17" s="110">
        <v>264778</v>
      </c>
      <c r="G17" s="110">
        <v>972377</v>
      </c>
      <c r="H17" s="111">
        <f t="shared" si="2"/>
        <v>1237155</v>
      </c>
      <c r="I17" s="112">
        <v>58</v>
      </c>
      <c r="J17" s="111">
        <f aca="true" t="shared" si="5" ref="J17:J48">H17/I17</f>
        <v>21330.258620689656</v>
      </c>
      <c r="K17" s="113">
        <f>6470</f>
        <v>6470</v>
      </c>
      <c r="L17" s="114">
        <f t="shared" si="4"/>
        <v>14860.258620689656</v>
      </c>
      <c r="M17" s="114">
        <f t="shared" si="0"/>
        <v>861895</v>
      </c>
      <c r="N17" s="109"/>
      <c r="O17" s="115"/>
      <c r="P17" s="116"/>
      <c r="Q17" s="117">
        <f t="shared" si="1"/>
        <v>0</v>
      </c>
      <c r="R17" s="117"/>
      <c r="S17" s="107" t="s">
        <v>388</v>
      </c>
      <c r="T17" s="141">
        <v>92117</v>
      </c>
    </row>
    <row r="18" spans="1:20" ht="12.75">
      <c r="A18" s="50" t="s">
        <v>112</v>
      </c>
      <c r="B18" s="51" t="s">
        <v>9</v>
      </c>
      <c r="C18" s="52" t="s">
        <v>233</v>
      </c>
      <c r="D18" s="52"/>
      <c r="E18" s="52"/>
      <c r="F18" s="53">
        <v>2257860</v>
      </c>
      <c r="G18" s="53">
        <v>216380</v>
      </c>
      <c r="H18" s="54">
        <f t="shared" si="2"/>
        <v>2474240</v>
      </c>
      <c r="I18" s="78">
        <v>476</v>
      </c>
      <c r="J18" s="54">
        <f t="shared" si="5"/>
        <v>5197.983193277311</v>
      </c>
      <c r="K18" s="56">
        <f>6470</f>
        <v>6470</v>
      </c>
      <c r="L18" s="57">
        <f t="shared" si="4"/>
        <v>-1272.0168067226887</v>
      </c>
      <c r="M18" s="57">
        <f t="shared" si="0"/>
        <v>-605479.9999999998</v>
      </c>
      <c r="N18" s="52">
        <v>973</v>
      </c>
      <c r="O18" s="59">
        <f aca="true" t="shared" si="6" ref="O18:O49">J18/N18</f>
        <v>5.3422232202233415</v>
      </c>
      <c r="P18" s="60">
        <v>942</v>
      </c>
      <c r="Q18" s="61">
        <f t="shared" si="1"/>
        <v>31</v>
      </c>
      <c r="R18" s="61"/>
      <c r="S18" s="81" t="s">
        <v>219</v>
      </c>
      <c r="T18" s="142">
        <v>92037</v>
      </c>
    </row>
    <row r="19" spans="1:20" ht="12.75">
      <c r="A19" s="79" t="s">
        <v>68</v>
      </c>
      <c r="B19" s="51" t="s">
        <v>9</v>
      </c>
      <c r="C19" s="52" t="s">
        <v>233</v>
      </c>
      <c r="D19" s="52"/>
      <c r="E19" s="52"/>
      <c r="F19" s="53">
        <v>2533541</v>
      </c>
      <c r="G19" s="53">
        <v>260576</v>
      </c>
      <c r="H19" s="54">
        <f t="shared" si="2"/>
        <v>2794117</v>
      </c>
      <c r="I19" s="78">
        <v>559</v>
      </c>
      <c r="J19" s="54">
        <f t="shared" si="5"/>
        <v>4998.420393559928</v>
      </c>
      <c r="K19" s="56">
        <f>6470</f>
        <v>6470</v>
      </c>
      <c r="L19" s="57">
        <f t="shared" si="4"/>
        <v>-1471.579606440072</v>
      </c>
      <c r="M19" s="57">
        <f t="shared" si="0"/>
        <v>-822613.0000000002</v>
      </c>
      <c r="N19" s="52">
        <v>971</v>
      </c>
      <c r="O19" s="59">
        <f t="shared" si="6"/>
        <v>5.147703803872222</v>
      </c>
      <c r="P19" s="60">
        <v>927</v>
      </c>
      <c r="Q19" s="61">
        <f t="shared" si="1"/>
        <v>44</v>
      </c>
      <c r="R19" s="61"/>
      <c r="S19" s="81" t="s">
        <v>333</v>
      </c>
      <c r="T19" s="142">
        <v>92037</v>
      </c>
    </row>
    <row r="20" spans="1:20" ht="12.75">
      <c r="A20" s="79" t="s">
        <v>191</v>
      </c>
      <c r="B20" s="51" t="s">
        <v>9</v>
      </c>
      <c r="C20" s="52" t="s">
        <v>233</v>
      </c>
      <c r="D20" s="52"/>
      <c r="E20" s="52"/>
      <c r="F20" s="53">
        <v>1946157</v>
      </c>
      <c r="G20" s="53">
        <v>138535</v>
      </c>
      <c r="H20" s="54">
        <f t="shared" si="2"/>
        <v>2084692</v>
      </c>
      <c r="I20" s="78">
        <v>419</v>
      </c>
      <c r="J20" s="54">
        <f t="shared" si="5"/>
        <v>4975.398568019093</v>
      </c>
      <c r="K20" s="56">
        <f>6470</f>
        <v>6470</v>
      </c>
      <c r="L20" s="57">
        <f t="shared" si="4"/>
        <v>-1494.6014319809074</v>
      </c>
      <c r="M20" s="57">
        <f t="shared" si="0"/>
        <v>-626238.0000000002</v>
      </c>
      <c r="N20" s="52">
        <v>968</v>
      </c>
      <c r="O20" s="59">
        <f t="shared" si="6"/>
        <v>5.139874553738732</v>
      </c>
      <c r="P20" s="60">
        <v>931</v>
      </c>
      <c r="Q20" s="61">
        <f t="shared" si="1"/>
        <v>37</v>
      </c>
      <c r="R20" s="61"/>
      <c r="S20" s="81" t="s">
        <v>366</v>
      </c>
      <c r="T20" s="142">
        <v>92037</v>
      </c>
    </row>
    <row r="21" spans="1:20" ht="12.75">
      <c r="A21" s="79" t="s">
        <v>184</v>
      </c>
      <c r="B21" s="51" t="s">
        <v>9</v>
      </c>
      <c r="C21" s="52" t="s">
        <v>233</v>
      </c>
      <c r="D21" s="52"/>
      <c r="E21" s="52"/>
      <c r="F21" s="53">
        <v>2887550</v>
      </c>
      <c r="G21" s="53">
        <v>271173</v>
      </c>
      <c r="H21" s="54">
        <f t="shared" si="2"/>
        <v>3158723</v>
      </c>
      <c r="I21" s="78">
        <v>627</v>
      </c>
      <c r="J21" s="54">
        <f t="shared" si="5"/>
        <v>5037.835725677831</v>
      </c>
      <c r="K21" s="56">
        <f>6470</f>
        <v>6470</v>
      </c>
      <c r="L21" s="57">
        <f t="shared" si="4"/>
        <v>-1432.1642743221691</v>
      </c>
      <c r="M21" s="57">
        <f t="shared" si="0"/>
        <v>-897967</v>
      </c>
      <c r="N21" s="52">
        <v>954</v>
      </c>
      <c r="O21" s="59">
        <f t="shared" si="6"/>
        <v>5.280750236559571</v>
      </c>
      <c r="P21" s="60">
        <v>944</v>
      </c>
      <c r="Q21" s="61">
        <f t="shared" si="1"/>
        <v>10</v>
      </c>
      <c r="R21" s="61"/>
      <c r="S21" s="81" t="s">
        <v>359</v>
      </c>
      <c r="T21" s="142">
        <v>92131</v>
      </c>
    </row>
    <row r="22" spans="1:20" ht="12.75">
      <c r="A22" s="79" t="s">
        <v>126</v>
      </c>
      <c r="B22" s="51" t="s">
        <v>9</v>
      </c>
      <c r="C22" s="52" t="s">
        <v>233</v>
      </c>
      <c r="D22" s="52"/>
      <c r="E22" s="52"/>
      <c r="F22" s="53">
        <v>2635500</v>
      </c>
      <c r="G22" s="53">
        <v>437077</v>
      </c>
      <c r="H22" s="54">
        <f t="shared" si="2"/>
        <v>3072577</v>
      </c>
      <c r="I22" s="78">
        <v>615</v>
      </c>
      <c r="J22" s="54">
        <f t="shared" si="5"/>
        <v>4996.060162601626</v>
      </c>
      <c r="K22" s="56">
        <f>6470</f>
        <v>6470</v>
      </c>
      <c r="L22" s="57">
        <f t="shared" si="4"/>
        <v>-1473.939837398374</v>
      </c>
      <c r="M22" s="57">
        <f t="shared" si="0"/>
        <v>-906473</v>
      </c>
      <c r="N22" s="52">
        <v>949</v>
      </c>
      <c r="O22" s="59">
        <f t="shared" si="6"/>
        <v>5.264552331508563</v>
      </c>
      <c r="P22" s="60">
        <v>925</v>
      </c>
      <c r="Q22" s="61">
        <f t="shared" si="1"/>
        <v>24</v>
      </c>
      <c r="R22" s="61"/>
      <c r="S22" s="81" t="s">
        <v>228</v>
      </c>
      <c r="T22" s="142">
        <v>92122</v>
      </c>
    </row>
    <row r="23" spans="1:20" ht="12.75">
      <c r="A23" s="79" t="s">
        <v>205</v>
      </c>
      <c r="B23" s="51" t="s">
        <v>9</v>
      </c>
      <c r="C23" s="52" t="s">
        <v>233</v>
      </c>
      <c r="D23" s="52"/>
      <c r="E23" s="52"/>
      <c r="F23" s="53">
        <v>3506374</v>
      </c>
      <c r="G23" s="53">
        <v>528018</v>
      </c>
      <c r="H23" s="54">
        <f t="shared" si="2"/>
        <v>4034392</v>
      </c>
      <c r="I23" s="78">
        <v>772</v>
      </c>
      <c r="J23" s="54">
        <f t="shared" si="5"/>
        <v>5225.896373056995</v>
      </c>
      <c r="K23" s="56">
        <f>6470</f>
        <v>6470</v>
      </c>
      <c r="L23" s="57">
        <f t="shared" si="4"/>
        <v>-1244.103626943005</v>
      </c>
      <c r="M23" s="57">
        <f t="shared" si="0"/>
        <v>-960448</v>
      </c>
      <c r="N23" s="52">
        <v>946</v>
      </c>
      <c r="O23" s="59">
        <f t="shared" si="6"/>
        <v>5.52420335418287</v>
      </c>
      <c r="P23" s="60">
        <v>957</v>
      </c>
      <c r="Q23" s="61">
        <f t="shared" si="1"/>
        <v>-11</v>
      </c>
      <c r="R23" s="61"/>
      <c r="S23" s="81" t="s">
        <v>297</v>
      </c>
      <c r="T23" s="142">
        <v>92131</v>
      </c>
    </row>
    <row r="24" spans="1:20" ht="12.75">
      <c r="A24" s="79" t="s">
        <v>154</v>
      </c>
      <c r="B24" s="51" t="s">
        <v>9</v>
      </c>
      <c r="C24" s="52" t="s">
        <v>233</v>
      </c>
      <c r="D24" s="52"/>
      <c r="E24" s="52"/>
      <c r="F24" s="53">
        <v>3641449</v>
      </c>
      <c r="G24" s="53">
        <v>398072</v>
      </c>
      <c r="H24" s="54">
        <f t="shared" si="2"/>
        <v>4039521</v>
      </c>
      <c r="I24" s="78">
        <v>786</v>
      </c>
      <c r="J24" s="54">
        <f t="shared" si="5"/>
        <v>5139.339694656489</v>
      </c>
      <c r="K24" s="56">
        <f>6470</f>
        <v>6470</v>
      </c>
      <c r="L24" s="57">
        <f t="shared" si="4"/>
        <v>-1330.660305343511</v>
      </c>
      <c r="M24" s="57">
        <f t="shared" si="0"/>
        <v>-1045898.9999999997</v>
      </c>
      <c r="N24" s="52">
        <v>937</v>
      </c>
      <c r="O24" s="59">
        <f t="shared" si="6"/>
        <v>5.484887614361248</v>
      </c>
      <c r="P24" s="60">
        <v>942</v>
      </c>
      <c r="Q24" s="61">
        <f t="shared" si="1"/>
        <v>-5</v>
      </c>
      <c r="R24" s="61"/>
      <c r="S24" s="81" t="s">
        <v>326</v>
      </c>
      <c r="T24" s="142">
        <v>92131</v>
      </c>
    </row>
    <row r="25" spans="1:20" ht="12.75">
      <c r="A25" s="79" t="s">
        <v>142</v>
      </c>
      <c r="B25" s="51" t="s">
        <v>9</v>
      </c>
      <c r="C25" s="52" t="s">
        <v>233</v>
      </c>
      <c r="D25" s="52"/>
      <c r="E25" s="52"/>
      <c r="F25" s="53">
        <v>2281442</v>
      </c>
      <c r="G25" s="53">
        <v>300829</v>
      </c>
      <c r="H25" s="54">
        <f t="shared" si="2"/>
        <v>2582271</v>
      </c>
      <c r="I25" s="78">
        <v>408</v>
      </c>
      <c r="J25" s="54">
        <f t="shared" si="5"/>
        <v>6329.095588235294</v>
      </c>
      <c r="K25" s="56">
        <f>6470</f>
        <v>6470</v>
      </c>
      <c r="L25" s="57">
        <f t="shared" si="4"/>
        <v>-140.9044117647063</v>
      </c>
      <c r="M25" s="57">
        <f t="shared" si="0"/>
        <v>-57489.000000000175</v>
      </c>
      <c r="N25" s="52">
        <v>936</v>
      </c>
      <c r="O25" s="59">
        <f t="shared" si="6"/>
        <v>6.761854260935142</v>
      </c>
      <c r="P25" s="60">
        <v>877</v>
      </c>
      <c r="Q25" s="61">
        <f t="shared" si="1"/>
        <v>59</v>
      </c>
      <c r="R25" s="61"/>
      <c r="S25" s="81" t="s">
        <v>313</v>
      </c>
      <c r="T25" s="142">
        <v>92119</v>
      </c>
    </row>
    <row r="26" spans="1:20" ht="12.75">
      <c r="A26" s="50" t="s">
        <v>111</v>
      </c>
      <c r="B26" s="51" t="s">
        <v>165</v>
      </c>
      <c r="C26" s="52" t="s">
        <v>233</v>
      </c>
      <c r="D26" s="52"/>
      <c r="E26" s="52"/>
      <c r="F26" s="53">
        <v>2540640</v>
      </c>
      <c r="G26" s="53">
        <v>106756</v>
      </c>
      <c r="H26" s="54">
        <f t="shared" si="2"/>
        <v>2647396</v>
      </c>
      <c r="I26" s="78">
        <v>536</v>
      </c>
      <c r="J26" s="54">
        <f t="shared" si="5"/>
        <v>4939.171641791045</v>
      </c>
      <c r="K26" s="56">
        <f>6470</f>
        <v>6470</v>
      </c>
      <c r="L26" s="57">
        <f t="shared" si="4"/>
        <v>-1530.8283582089553</v>
      </c>
      <c r="M26" s="57">
        <f t="shared" si="0"/>
        <v>-820524</v>
      </c>
      <c r="N26" s="52">
        <v>927</v>
      </c>
      <c r="O26" s="59">
        <f t="shared" si="6"/>
        <v>5.328124748426154</v>
      </c>
      <c r="P26" s="60">
        <v>909</v>
      </c>
      <c r="Q26" s="61">
        <f t="shared" si="1"/>
        <v>18</v>
      </c>
      <c r="R26" s="61"/>
      <c r="S26" s="81" t="s">
        <v>224</v>
      </c>
      <c r="T26" s="142">
        <v>92119</v>
      </c>
    </row>
    <row r="27" spans="1:20" ht="12.75">
      <c r="A27" s="50" t="s">
        <v>13</v>
      </c>
      <c r="B27" s="51" t="s">
        <v>10</v>
      </c>
      <c r="C27" s="52" t="s">
        <v>233</v>
      </c>
      <c r="D27" s="52" t="s">
        <v>398</v>
      </c>
      <c r="E27" s="51" t="s">
        <v>27</v>
      </c>
      <c r="F27" s="56">
        <v>2040679</v>
      </c>
      <c r="G27" s="56">
        <v>169911</v>
      </c>
      <c r="H27" s="56">
        <f t="shared" si="2"/>
        <v>2210590</v>
      </c>
      <c r="I27" s="62">
        <v>405</v>
      </c>
      <c r="J27" s="56">
        <f t="shared" si="5"/>
        <v>5458.246913580247</v>
      </c>
      <c r="K27" s="56">
        <f>6470</f>
        <v>6470</v>
      </c>
      <c r="L27" s="57">
        <f t="shared" si="4"/>
        <v>-1011.7530864197533</v>
      </c>
      <c r="M27" s="57">
        <f t="shared" si="0"/>
        <v>-409760.0000000001</v>
      </c>
      <c r="N27" s="52">
        <v>925</v>
      </c>
      <c r="O27" s="59">
        <f t="shared" si="6"/>
        <v>5.900807474140807</v>
      </c>
      <c r="P27" s="60">
        <v>913</v>
      </c>
      <c r="Q27" s="61">
        <f t="shared" si="1"/>
        <v>12</v>
      </c>
      <c r="R27" s="61"/>
      <c r="S27" s="81" t="s">
        <v>365</v>
      </c>
      <c r="T27" s="142">
        <v>92107</v>
      </c>
    </row>
    <row r="28" spans="1:20" ht="12.75">
      <c r="A28" s="79" t="s">
        <v>132</v>
      </c>
      <c r="B28" s="51" t="s">
        <v>9</v>
      </c>
      <c r="C28" s="52" t="s">
        <v>233</v>
      </c>
      <c r="D28" s="52"/>
      <c r="E28" s="52"/>
      <c r="F28" s="53">
        <v>3270012</v>
      </c>
      <c r="G28" s="53">
        <v>934053</v>
      </c>
      <c r="H28" s="54">
        <f t="shared" si="2"/>
        <v>4204065</v>
      </c>
      <c r="I28" s="78">
        <v>713</v>
      </c>
      <c r="J28" s="54">
        <f t="shared" si="5"/>
        <v>5896.304347826087</v>
      </c>
      <c r="K28" s="56">
        <f>6470</f>
        <v>6470</v>
      </c>
      <c r="L28" s="57">
        <f t="shared" si="4"/>
        <v>-573.695652173913</v>
      </c>
      <c r="M28" s="57">
        <f t="shared" si="0"/>
        <v>-409045</v>
      </c>
      <c r="N28" s="52">
        <v>922</v>
      </c>
      <c r="O28" s="59">
        <f t="shared" si="6"/>
        <v>6.3951240215033485</v>
      </c>
      <c r="P28" s="60">
        <v>875</v>
      </c>
      <c r="Q28" s="61">
        <f t="shared" si="1"/>
        <v>47</v>
      </c>
      <c r="R28" s="61"/>
      <c r="S28" s="81" t="s">
        <v>302</v>
      </c>
      <c r="T28" s="142">
        <v>92126</v>
      </c>
    </row>
    <row r="29" spans="1:20" ht="12.75">
      <c r="A29" s="79" t="s">
        <v>148</v>
      </c>
      <c r="B29" s="51" t="s">
        <v>9</v>
      </c>
      <c r="C29" s="52" t="s">
        <v>233</v>
      </c>
      <c r="D29" s="52"/>
      <c r="E29" s="52"/>
      <c r="F29" s="53">
        <v>2041282</v>
      </c>
      <c r="G29" s="53">
        <v>125482</v>
      </c>
      <c r="H29" s="54">
        <f t="shared" si="2"/>
        <v>2166764</v>
      </c>
      <c r="I29" s="78">
        <v>443</v>
      </c>
      <c r="J29" s="54">
        <f t="shared" si="5"/>
        <v>4891.115124153499</v>
      </c>
      <c r="K29" s="56">
        <f>6470</f>
        <v>6470</v>
      </c>
      <c r="L29" s="57">
        <f t="shared" si="4"/>
        <v>-1578.884875846501</v>
      </c>
      <c r="M29" s="57">
        <f t="shared" si="0"/>
        <v>-699446</v>
      </c>
      <c r="N29" s="52">
        <v>919</v>
      </c>
      <c r="O29" s="59">
        <f t="shared" si="6"/>
        <v>5.322214498534819</v>
      </c>
      <c r="P29" s="60">
        <v>927</v>
      </c>
      <c r="Q29" s="61">
        <f t="shared" si="1"/>
        <v>-8</v>
      </c>
      <c r="R29" s="61"/>
      <c r="S29" s="81" t="s">
        <v>320</v>
      </c>
      <c r="T29" s="142">
        <v>92120</v>
      </c>
    </row>
    <row r="30" spans="1:20" ht="12.75">
      <c r="A30" s="50" t="s">
        <v>35</v>
      </c>
      <c r="B30" s="51" t="s">
        <v>29</v>
      </c>
      <c r="C30" s="52" t="s">
        <v>233</v>
      </c>
      <c r="D30" s="52"/>
      <c r="E30" s="52"/>
      <c r="F30" s="53">
        <v>3214125</v>
      </c>
      <c r="G30" s="53">
        <v>610177</v>
      </c>
      <c r="H30" s="54">
        <f t="shared" si="2"/>
        <v>3824302</v>
      </c>
      <c r="I30" s="55">
        <v>661</v>
      </c>
      <c r="J30" s="54">
        <f t="shared" si="5"/>
        <v>5785.630862329804</v>
      </c>
      <c r="K30" s="56">
        <f>6470</f>
        <v>6470</v>
      </c>
      <c r="L30" s="57">
        <f t="shared" si="4"/>
        <v>-684.3691376701963</v>
      </c>
      <c r="M30" s="57">
        <f t="shared" si="0"/>
        <v>-452367.99999999977</v>
      </c>
      <c r="N30" s="58">
        <v>915</v>
      </c>
      <c r="O30" s="59">
        <f t="shared" si="6"/>
        <v>6.323093838611808</v>
      </c>
      <c r="P30" s="60">
        <v>904</v>
      </c>
      <c r="Q30" s="61">
        <f t="shared" si="1"/>
        <v>11</v>
      </c>
      <c r="R30" s="61"/>
      <c r="S30" s="81" t="s">
        <v>379</v>
      </c>
      <c r="T30" s="142">
        <v>92103</v>
      </c>
    </row>
    <row r="31" spans="1:20" ht="12.75">
      <c r="A31" s="79" t="s">
        <v>170</v>
      </c>
      <c r="B31" s="51" t="s">
        <v>9</v>
      </c>
      <c r="C31" s="52" t="s">
        <v>233</v>
      </c>
      <c r="D31" s="52"/>
      <c r="E31" s="52"/>
      <c r="F31" s="53">
        <v>3021407</v>
      </c>
      <c r="G31" s="53">
        <v>370007</v>
      </c>
      <c r="H31" s="54">
        <f t="shared" si="2"/>
        <v>3391414</v>
      </c>
      <c r="I31" s="78">
        <v>692</v>
      </c>
      <c r="J31" s="54">
        <f t="shared" si="5"/>
        <v>4900.887283236994</v>
      </c>
      <c r="K31" s="56">
        <f>6470</f>
        <v>6470</v>
      </c>
      <c r="L31" s="57">
        <f t="shared" si="4"/>
        <v>-1569.1127167630057</v>
      </c>
      <c r="M31" s="57">
        <f t="shared" si="0"/>
        <v>-1085826</v>
      </c>
      <c r="N31" s="52">
        <v>914</v>
      </c>
      <c r="O31" s="59">
        <f t="shared" si="6"/>
        <v>5.362021097633473</v>
      </c>
      <c r="P31" s="60">
        <v>943</v>
      </c>
      <c r="Q31" s="61">
        <f t="shared" si="1"/>
        <v>-29</v>
      </c>
      <c r="R31" s="61"/>
      <c r="S31" s="81" t="s">
        <v>342</v>
      </c>
      <c r="T31" s="142">
        <v>92131</v>
      </c>
    </row>
    <row r="32" spans="1:20" ht="12.75">
      <c r="A32" s="50" t="s">
        <v>14</v>
      </c>
      <c r="B32" s="51" t="s">
        <v>10</v>
      </c>
      <c r="C32" s="52" t="s">
        <v>233</v>
      </c>
      <c r="D32" s="52" t="s">
        <v>293</v>
      </c>
      <c r="E32" s="51" t="s">
        <v>27</v>
      </c>
      <c r="F32" s="56">
        <v>2359974</v>
      </c>
      <c r="G32" s="56">
        <v>336803</v>
      </c>
      <c r="H32" s="56">
        <f t="shared" si="2"/>
        <v>2696777</v>
      </c>
      <c r="I32" s="62">
        <v>495</v>
      </c>
      <c r="J32" s="56">
        <f t="shared" si="5"/>
        <v>5448.034343434343</v>
      </c>
      <c r="K32" s="56">
        <f>6470</f>
        <v>6470</v>
      </c>
      <c r="L32" s="57">
        <f t="shared" si="4"/>
        <v>-1021.9656565656569</v>
      </c>
      <c r="M32" s="57">
        <f t="shared" si="0"/>
        <v>-505873.0000000002</v>
      </c>
      <c r="N32" s="52">
        <v>910</v>
      </c>
      <c r="O32" s="59">
        <f t="shared" si="6"/>
        <v>5.986850926850926</v>
      </c>
      <c r="P32" s="60">
        <v>893</v>
      </c>
      <c r="Q32" s="61">
        <f t="shared" si="1"/>
        <v>17</v>
      </c>
      <c r="R32" s="61"/>
      <c r="S32" s="81" t="s">
        <v>363</v>
      </c>
      <c r="T32" s="142">
        <v>92107</v>
      </c>
    </row>
    <row r="33" spans="1:20" ht="12.75">
      <c r="A33" s="79" t="s">
        <v>183</v>
      </c>
      <c r="B33" s="51" t="s">
        <v>9</v>
      </c>
      <c r="C33" s="52" t="s">
        <v>233</v>
      </c>
      <c r="D33" s="52"/>
      <c r="E33" s="52"/>
      <c r="F33" s="53">
        <v>2933974</v>
      </c>
      <c r="G33" s="53">
        <v>376212</v>
      </c>
      <c r="H33" s="54">
        <f t="shared" si="2"/>
        <v>3310186</v>
      </c>
      <c r="I33" s="78">
        <v>658</v>
      </c>
      <c r="J33" s="54">
        <f t="shared" si="5"/>
        <v>5030.677811550152</v>
      </c>
      <c r="K33" s="56">
        <f>6470</f>
        <v>6470</v>
      </c>
      <c r="L33" s="57">
        <f t="shared" si="4"/>
        <v>-1439.322188449848</v>
      </c>
      <c r="M33" s="57">
        <f t="shared" si="0"/>
        <v>-947074</v>
      </c>
      <c r="N33" s="52">
        <v>908</v>
      </c>
      <c r="O33" s="59">
        <f t="shared" si="6"/>
        <v>5.540394065583868</v>
      </c>
      <c r="P33" s="60">
        <v>874</v>
      </c>
      <c r="Q33" s="61">
        <f t="shared" si="1"/>
        <v>34</v>
      </c>
      <c r="R33" s="61"/>
      <c r="S33" s="81" t="s">
        <v>358</v>
      </c>
      <c r="T33" s="142">
        <v>92126</v>
      </c>
    </row>
    <row r="34" spans="1:20" ht="12.75">
      <c r="A34" s="50" t="s">
        <v>12</v>
      </c>
      <c r="B34" s="51" t="s">
        <v>10</v>
      </c>
      <c r="C34" s="52" t="s">
        <v>233</v>
      </c>
      <c r="D34" s="52" t="s">
        <v>293</v>
      </c>
      <c r="E34" s="51" t="s">
        <v>27</v>
      </c>
      <c r="F34" s="56">
        <v>1764758</v>
      </c>
      <c r="G34" s="56">
        <v>399374</v>
      </c>
      <c r="H34" s="56">
        <f t="shared" si="2"/>
        <v>2164132</v>
      </c>
      <c r="I34" s="62">
        <v>331</v>
      </c>
      <c r="J34" s="56">
        <f t="shared" si="5"/>
        <v>6538.163141993958</v>
      </c>
      <c r="K34" s="56">
        <f>6470</f>
        <v>6470</v>
      </c>
      <c r="L34" s="57">
        <f t="shared" si="4"/>
        <v>68.16314199395765</v>
      </c>
      <c r="M34" s="57">
        <f t="shared" si="0"/>
        <v>22561.99999999998</v>
      </c>
      <c r="N34" s="52">
        <v>908</v>
      </c>
      <c r="O34" s="59">
        <f t="shared" si="6"/>
        <v>7.200620200433874</v>
      </c>
      <c r="P34" s="60">
        <v>824</v>
      </c>
      <c r="Q34" s="61">
        <f t="shared" si="1"/>
        <v>84</v>
      </c>
      <c r="R34" s="61"/>
      <c r="S34" s="81" t="s">
        <v>345</v>
      </c>
      <c r="T34" s="142">
        <v>92107</v>
      </c>
    </row>
    <row r="35" spans="1:20" ht="12.75">
      <c r="A35" s="79" t="s">
        <v>160</v>
      </c>
      <c r="B35" s="51" t="s">
        <v>9</v>
      </c>
      <c r="C35" s="52" t="s">
        <v>233</v>
      </c>
      <c r="D35" s="52"/>
      <c r="E35" s="52"/>
      <c r="F35" s="53">
        <v>2108334</v>
      </c>
      <c r="G35" s="53">
        <v>770142</v>
      </c>
      <c r="H35" s="54">
        <f t="shared" si="2"/>
        <v>2878476</v>
      </c>
      <c r="I35" s="78">
        <v>451</v>
      </c>
      <c r="J35" s="54">
        <f t="shared" si="5"/>
        <v>6382.430155210643</v>
      </c>
      <c r="K35" s="56">
        <f>6470</f>
        <v>6470</v>
      </c>
      <c r="L35" s="57">
        <f t="shared" si="4"/>
        <v>-87.56984478935738</v>
      </c>
      <c r="M35" s="57">
        <f t="shared" si="0"/>
        <v>-39494.000000000175</v>
      </c>
      <c r="N35" s="52">
        <v>905</v>
      </c>
      <c r="O35" s="59">
        <f t="shared" si="6"/>
        <v>7.052409011282478</v>
      </c>
      <c r="P35" s="60">
        <v>919</v>
      </c>
      <c r="Q35" s="61">
        <f t="shared" si="1"/>
        <v>-14</v>
      </c>
      <c r="R35" s="61"/>
      <c r="S35" s="81" t="s">
        <v>332</v>
      </c>
      <c r="T35" s="142">
        <v>92124</v>
      </c>
    </row>
    <row r="36" spans="1:20" ht="12.75">
      <c r="A36" s="79" t="s">
        <v>127</v>
      </c>
      <c r="B36" s="51" t="s">
        <v>9</v>
      </c>
      <c r="C36" s="52" t="s">
        <v>233</v>
      </c>
      <c r="D36" s="52"/>
      <c r="E36" s="52"/>
      <c r="F36" s="53">
        <v>2584348</v>
      </c>
      <c r="G36" s="53">
        <v>174237</v>
      </c>
      <c r="H36" s="54">
        <f t="shared" si="2"/>
        <v>2758585</v>
      </c>
      <c r="I36" s="78">
        <v>549</v>
      </c>
      <c r="J36" s="54">
        <f t="shared" si="5"/>
        <v>5024.744990892532</v>
      </c>
      <c r="K36" s="56">
        <f>6470</f>
        <v>6470</v>
      </c>
      <c r="L36" s="57">
        <f t="shared" si="4"/>
        <v>-1445.2550091074681</v>
      </c>
      <c r="M36" s="57">
        <f t="shared" si="0"/>
        <v>-793445</v>
      </c>
      <c r="N36" s="52">
        <v>904</v>
      </c>
      <c r="O36" s="59">
        <f t="shared" si="6"/>
        <v>5.55834622886342</v>
      </c>
      <c r="P36" s="60">
        <v>895</v>
      </c>
      <c r="Q36" s="61">
        <f t="shared" si="1"/>
        <v>9</v>
      </c>
      <c r="R36" s="61"/>
      <c r="S36" s="81" t="s">
        <v>229</v>
      </c>
      <c r="T36" s="142">
        <v>92120</v>
      </c>
    </row>
    <row r="37" spans="1:20" ht="12.75">
      <c r="A37" s="79" t="s">
        <v>150</v>
      </c>
      <c r="B37" s="51" t="s">
        <v>165</v>
      </c>
      <c r="C37" s="52" t="s">
        <v>233</v>
      </c>
      <c r="D37" s="52"/>
      <c r="E37" s="52"/>
      <c r="F37" s="53">
        <v>2268027</v>
      </c>
      <c r="G37" s="53">
        <v>473094</v>
      </c>
      <c r="H37" s="54">
        <f t="shared" si="2"/>
        <v>2741121</v>
      </c>
      <c r="I37" s="78">
        <v>504</v>
      </c>
      <c r="J37" s="54">
        <f t="shared" si="5"/>
        <v>5438.732142857143</v>
      </c>
      <c r="K37" s="56">
        <f>6470</f>
        <v>6470</v>
      </c>
      <c r="L37" s="57">
        <f t="shared" si="4"/>
        <v>-1031.2678571428569</v>
      </c>
      <c r="M37" s="57">
        <f t="shared" si="0"/>
        <v>-519758.9999999999</v>
      </c>
      <c r="N37" s="52">
        <v>900</v>
      </c>
      <c r="O37" s="59">
        <f t="shared" si="6"/>
        <v>6.043035714285715</v>
      </c>
      <c r="P37" s="60">
        <v>907</v>
      </c>
      <c r="Q37" s="61">
        <f t="shared" si="1"/>
        <v>-7</v>
      </c>
      <c r="R37" s="61"/>
      <c r="S37" s="81" t="s">
        <v>322</v>
      </c>
      <c r="T37" s="142">
        <v>92111</v>
      </c>
    </row>
    <row r="38" spans="1:20" ht="12.75">
      <c r="A38" s="79" t="s">
        <v>149</v>
      </c>
      <c r="B38" s="51" t="s">
        <v>9</v>
      </c>
      <c r="C38" s="52" t="s">
        <v>233</v>
      </c>
      <c r="D38" s="52"/>
      <c r="E38" s="52"/>
      <c r="F38" s="53">
        <v>3042333</v>
      </c>
      <c r="G38" s="53">
        <v>378829</v>
      </c>
      <c r="H38" s="54">
        <f t="shared" si="2"/>
        <v>3421162</v>
      </c>
      <c r="I38" s="78">
        <v>662</v>
      </c>
      <c r="J38" s="54">
        <f t="shared" si="5"/>
        <v>5167.918429003021</v>
      </c>
      <c r="K38" s="56">
        <f>6470</f>
        <v>6470</v>
      </c>
      <c r="L38" s="57">
        <f t="shared" si="4"/>
        <v>-1302.0815709969793</v>
      </c>
      <c r="M38" s="57">
        <f t="shared" si="0"/>
        <v>-861978.0000000002</v>
      </c>
      <c r="N38" s="52">
        <v>894</v>
      </c>
      <c r="O38" s="59">
        <f t="shared" si="6"/>
        <v>5.780669383672283</v>
      </c>
      <c r="P38" s="60">
        <v>875</v>
      </c>
      <c r="Q38" s="61">
        <f t="shared" si="1"/>
        <v>19</v>
      </c>
      <c r="R38" s="61"/>
      <c r="S38" s="81" t="s">
        <v>321</v>
      </c>
      <c r="T38" s="142">
        <v>92126</v>
      </c>
    </row>
    <row r="39" spans="1:20" ht="12.75">
      <c r="A39" s="50" t="s">
        <v>11</v>
      </c>
      <c r="B39" s="51" t="s">
        <v>10</v>
      </c>
      <c r="C39" s="52" t="s">
        <v>233</v>
      </c>
      <c r="D39" s="52" t="s">
        <v>293</v>
      </c>
      <c r="E39" s="51" t="s">
        <v>27</v>
      </c>
      <c r="F39" s="56">
        <v>1971955</v>
      </c>
      <c r="G39" s="56">
        <v>259208</v>
      </c>
      <c r="H39" s="56">
        <f t="shared" si="2"/>
        <v>2231163</v>
      </c>
      <c r="I39" s="62">
        <v>378</v>
      </c>
      <c r="J39" s="56">
        <f t="shared" si="5"/>
        <v>5902.547619047619</v>
      </c>
      <c r="K39" s="56">
        <f>6470</f>
        <v>6470</v>
      </c>
      <c r="L39" s="57">
        <f t="shared" si="4"/>
        <v>-567.4523809523807</v>
      </c>
      <c r="M39" s="57">
        <f aca="true" t="shared" si="7" ref="M39:M70">I39*L39</f>
        <v>-214496.9999999999</v>
      </c>
      <c r="N39" s="52">
        <v>892</v>
      </c>
      <c r="O39" s="59">
        <f t="shared" si="6"/>
        <v>6.617205850950246</v>
      </c>
      <c r="P39" s="60">
        <v>865</v>
      </c>
      <c r="Q39" s="61">
        <f t="shared" si="1"/>
        <v>27</v>
      </c>
      <c r="R39" s="61"/>
      <c r="S39" s="81" t="s">
        <v>384</v>
      </c>
      <c r="T39" s="142">
        <v>92106</v>
      </c>
    </row>
    <row r="40" spans="1:20" ht="12.75">
      <c r="A40" s="50" t="s">
        <v>6</v>
      </c>
      <c r="B40" s="51" t="s">
        <v>9</v>
      </c>
      <c r="C40" s="52" t="s">
        <v>233</v>
      </c>
      <c r="D40" s="52" t="s">
        <v>293</v>
      </c>
      <c r="E40" s="51" t="s">
        <v>27</v>
      </c>
      <c r="F40" s="56">
        <v>2163923</v>
      </c>
      <c r="G40" s="56">
        <v>526180</v>
      </c>
      <c r="H40" s="56">
        <f t="shared" si="2"/>
        <v>2690103</v>
      </c>
      <c r="I40" s="62">
        <v>449</v>
      </c>
      <c r="J40" s="56">
        <f t="shared" si="5"/>
        <v>5991.320712694877</v>
      </c>
      <c r="K40" s="56">
        <f>6470</f>
        <v>6470</v>
      </c>
      <c r="L40" s="57">
        <f t="shared" si="4"/>
        <v>-478.67928730512267</v>
      </c>
      <c r="M40" s="57">
        <f t="shared" si="7"/>
        <v>-214927.0000000001</v>
      </c>
      <c r="N40" s="52">
        <v>883</v>
      </c>
      <c r="O40" s="59">
        <f t="shared" si="6"/>
        <v>6.785187670096124</v>
      </c>
      <c r="P40" s="60">
        <v>772</v>
      </c>
      <c r="Q40" s="61">
        <f t="shared" si="1"/>
        <v>111</v>
      </c>
      <c r="R40" s="61"/>
      <c r="S40" s="81" t="s">
        <v>231</v>
      </c>
      <c r="T40" s="142">
        <v>92110</v>
      </c>
    </row>
    <row r="41" spans="1:20" ht="12.75">
      <c r="A41" s="79" t="s">
        <v>186</v>
      </c>
      <c r="B41" s="51" t="s">
        <v>9</v>
      </c>
      <c r="C41" s="52" t="s">
        <v>233</v>
      </c>
      <c r="D41" s="52"/>
      <c r="E41" s="52"/>
      <c r="F41" s="53">
        <v>2043327</v>
      </c>
      <c r="G41" s="53">
        <v>777459</v>
      </c>
      <c r="H41" s="54">
        <f t="shared" si="2"/>
        <v>2820786</v>
      </c>
      <c r="I41" s="78">
        <v>382</v>
      </c>
      <c r="J41" s="54">
        <f t="shared" si="5"/>
        <v>7384.2565445026175</v>
      </c>
      <c r="K41" s="56">
        <f>6470</f>
        <v>6470</v>
      </c>
      <c r="L41" s="57">
        <f t="shared" si="4"/>
        <v>914.2565445026175</v>
      </c>
      <c r="M41" s="57">
        <f t="shared" si="7"/>
        <v>349245.9999999999</v>
      </c>
      <c r="N41" s="52">
        <v>879</v>
      </c>
      <c r="O41" s="59">
        <f t="shared" si="6"/>
        <v>8.400746922073512</v>
      </c>
      <c r="P41" s="60">
        <v>864</v>
      </c>
      <c r="Q41" s="61">
        <f t="shared" si="1"/>
        <v>15</v>
      </c>
      <c r="R41" s="61"/>
      <c r="S41" s="81" t="s">
        <v>361</v>
      </c>
      <c r="T41" s="142">
        <v>92109</v>
      </c>
    </row>
    <row r="42" spans="1:20" ht="12.75">
      <c r="A42" s="79" t="s">
        <v>128</v>
      </c>
      <c r="B42" s="51" t="s">
        <v>9</v>
      </c>
      <c r="C42" s="52" t="s">
        <v>233</v>
      </c>
      <c r="D42" s="52"/>
      <c r="E42" s="52"/>
      <c r="F42" s="53">
        <v>3783376</v>
      </c>
      <c r="G42" s="53">
        <v>653579</v>
      </c>
      <c r="H42" s="54">
        <f aca="true" t="shared" si="8" ref="H42:H73">SUM(F42:G42)</f>
        <v>4436955</v>
      </c>
      <c r="I42" s="78">
        <v>843</v>
      </c>
      <c r="J42" s="54">
        <f t="shared" si="5"/>
        <v>5263.2918149466195</v>
      </c>
      <c r="K42" s="56">
        <f>6470</f>
        <v>6470</v>
      </c>
      <c r="L42" s="57">
        <f aca="true" t="shared" si="9" ref="L42:L73">J42-K42</f>
        <v>-1206.7081850533805</v>
      </c>
      <c r="M42" s="57">
        <f t="shared" si="7"/>
        <v>-1017254.9999999998</v>
      </c>
      <c r="N42" s="52">
        <v>878</v>
      </c>
      <c r="O42" s="59">
        <f t="shared" si="6"/>
        <v>5.994637602444897</v>
      </c>
      <c r="P42" s="60">
        <v>913</v>
      </c>
      <c r="Q42" s="61">
        <f t="shared" si="1"/>
        <v>-35</v>
      </c>
      <c r="R42" s="61"/>
      <c r="S42" s="81" t="s">
        <v>298</v>
      </c>
      <c r="T42" s="142">
        <v>92122</v>
      </c>
    </row>
    <row r="43" spans="1:20" ht="12.75">
      <c r="A43" s="79" t="s">
        <v>193</v>
      </c>
      <c r="B43" s="51" t="s">
        <v>9</v>
      </c>
      <c r="C43" s="52" t="s">
        <v>233</v>
      </c>
      <c r="D43" s="52"/>
      <c r="E43" s="52"/>
      <c r="F43" s="53">
        <v>1929626</v>
      </c>
      <c r="G43" s="53">
        <v>682969</v>
      </c>
      <c r="H43" s="54">
        <f t="shared" si="8"/>
        <v>2612595</v>
      </c>
      <c r="I43" s="78">
        <v>413</v>
      </c>
      <c r="J43" s="54">
        <f t="shared" si="5"/>
        <v>6325.89588377724</v>
      </c>
      <c r="K43" s="56">
        <f>6470</f>
        <v>6470</v>
      </c>
      <c r="L43" s="57">
        <f t="shared" si="9"/>
        <v>-144.10411622276024</v>
      </c>
      <c r="M43" s="57">
        <f t="shared" si="7"/>
        <v>-59514.99999999998</v>
      </c>
      <c r="N43" s="52">
        <v>877</v>
      </c>
      <c r="O43" s="59">
        <f t="shared" si="6"/>
        <v>7.213108191308141</v>
      </c>
      <c r="P43" s="60">
        <v>826</v>
      </c>
      <c r="Q43" s="61">
        <f t="shared" si="1"/>
        <v>51</v>
      </c>
      <c r="R43" s="61"/>
      <c r="S43" s="81" t="s">
        <v>370</v>
      </c>
      <c r="T43" s="142">
        <v>92124</v>
      </c>
    </row>
    <row r="44" spans="1:20" ht="12.75">
      <c r="A44" s="79" t="s">
        <v>57</v>
      </c>
      <c r="B44" s="51" t="s">
        <v>9</v>
      </c>
      <c r="C44" s="52" t="s">
        <v>233</v>
      </c>
      <c r="D44" s="52"/>
      <c r="E44" s="52"/>
      <c r="F44" s="53">
        <v>1704111</v>
      </c>
      <c r="G44" s="53">
        <v>392032</v>
      </c>
      <c r="H44" s="54">
        <f t="shared" si="8"/>
        <v>2096143</v>
      </c>
      <c r="I44" s="78">
        <v>329</v>
      </c>
      <c r="J44" s="54">
        <f t="shared" si="5"/>
        <v>6371.255319148936</v>
      </c>
      <c r="K44" s="56">
        <f>6470</f>
        <v>6470</v>
      </c>
      <c r="L44" s="57">
        <f t="shared" si="9"/>
        <v>-98.744680851064</v>
      </c>
      <c r="M44" s="57">
        <f t="shared" si="7"/>
        <v>-32487.00000000006</v>
      </c>
      <c r="N44" s="52">
        <v>877</v>
      </c>
      <c r="O44" s="59">
        <f t="shared" si="6"/>
        <v>7.264829326281569</v>
      </c>
      <c r="P44" s="60">
        <v>826</v>
      </c>
      <c r="Q44" s="61">
        <f t="shared" si="1"/>
        <v>51</v>
      </c>
      <c r="R44" s="61"/>
      <c r="S44" s="81" t="s">
        <v>352</v>
      </c>
      <c r="T44" s="142">
        <v>92109</v>
      </c>
    </row>
    <row r="45" spans="1:20" ht="12.75">
      <c r="A45" s="79" t="s">
        <v>143</v>
      </c>
      <c r="B45" s="51" t="s">
        <v>9</v>
      </c>
      <c r="C45" s="52" t="s">
        <v>233</v>
      </c>
      <c r="D45" s="52"/>
      <c r="E45" s="52"/>
      <c r="F45" s="53">
        <v>3409472</v>
      </c>
      <c r="G45" s="53">
        <v>671281</v>
      </c>
      <c r="H45" s="54">
        <f t="shared" si="8"/>
        <v>4080753</v>
      </c>
      <c r="I45" s="78">
        <v>768</v>
      </c>
      <c r="J45" s="54">
        <f t="shared" si="5"/>
        <v>5313.48046875</v>
      </c>
      <c r="K45" s="56">
        <f>6470</f>
        <v>6470</v>
      </c>
      <c r="L45" s="57">
        <f t="shared" si="9"/>
        <v>-1156.51953125</v>
      </c>
      <c r="M45" s="57">
        <f t="shared" si="7"/>
        <v>-888207</v>
      </c>
      <c r="N45" s="52">
        <v>872</v>
      </c>
      <c r="O45" s="59">
        <f t="shared" si="6"/>
        <v>6.093440904529817</v>
      </c>
      <c r="P45" s="60">
        <v>865</v>
      </c>
      <c r="Q45" s="61">
        <f t="shared" si="1"/>
        <v>7</v>
      </c>
      <c r="R45" s="61"/>
      <c r="S45" s="81" t="s">
        <v>314</v>
      </c>
      <c r="T45" s="142">
        <v>92126</v>
      </c>
    </row>
    <row r="46" spans="1:20" ht="12.75">
      <c r="A46" s="79" t="s">
        <v>146</v>
      </c>
      <c r="B46" s="51" t="s">
        <v>9</v>
      </c>
      <c r="C46" s="52" t="s">
        <v>233</v>
      </c>
      <c r="D46" s="52"/>
      <c r="E46" s="52"/>
      <c r="F46" s="53">
        <v>1733210</v>
      </c>
      <c r="G46" s="53">
        <v>376152</v>
      </c>
      <c r="H46" s="54">
        <f t="shared" si="8"/>
        <v>2109362</v>
      </c>
      <c r="I46" s="78">
        <v>356</v>
      </c>
      <c r="J46" s="54">
        <f t="shared" si="5"/>
        <v>5925.1741573033705</v>
      </c>
      <c r="K46" s="56">
        <f>6470</f>
        <v>6470</v>
      </c>
      <c r="L46" s="57">
        <f t="shared" si="9"/>
        <v>-544.8258426966295</v>
      </c>
      <c r="M46" s="57">
        <f t="shared" si="7"/>
        <v>-193958.0000000001</v>
      </c>
      <c r="N46" s="52">
        <v>872</v>
      </c>
      <c r="O46" s="59">
        <f t="shared" si="6"/>
        <v>6.794924492320379</v>
      </c>
      <c r="P46" s="60">
        <v>845</v>
      </c>
      <c r="Q46" s="61">
        <f t="shared" si="1"/>
        <v>27</v>
      </c>
      <c r="R46" s="61"/>
      <c r="S46" s="81" t="s">
        <v>317</v>
      </c>
      <c r="T46" s="142">
        <v>92115</v>
      </c>
    </row>
    <row r="47" spans="1:20" ht="12.75">
      <c r="A47" s="79" t="s">
        <v>167</v>
      </c>
      <c r="B47" s="51" t="s">
        <v>9</v>
      </c>
      <c r="C47" s="52" t="s">
        <v>233</v>
      </c>
      <c r="D47" s="52"/>
      <c r="E47" s="52"/>
      <c r="F47" s="53">
        <v>3652930</v>
      </c>
      <c r="G47" s="53">
        <v>911503</v>
      </c>
      <c r="H47" s="54">
        <f t="shared" si="8"/>
        <v>4564433</v>
      </c>
      <c r="I47" s="78">
        <v>820</v>
      </c>
      <c r="J47" s="54">
        <f t="shared" si="5"/>
        <v>5566.381707317073</v>
      </c>
      <c r="K47" s="56">
        <f>6470</f>
        <v>6470</v>
      </c>
      <c r="L47" s="57">
        <f t="shared" si="9"/>
        <v>-903.618292682927</v>
      </c>
      <c r="M47" s="57">
        <f t="shared" si="7"/>
        <v>-740967.0000000001</v>
      </c>
      <c r="N47" s="52">
        <v>868</v>
      </c>
      <c r="O47" s="59">
        <f t="shared" si="6"/>
        <v>6.412882151286951</v>
      </c>
      <c r="P47" s="60">
        <v>825</v>
      </c>
      <c r="Q47" s="61">
        <f t="shared" si="1"/>
        <v>43</v>
      </c>
      <c r="R47" s="61"/>
      <c r="S47" s="81" t="s">
        <v>340</v>
      </c>
      <c r="T47" s="142">
        <v>92126</v>
      </c>
    </row>
    <row r="48" spans="1:20" ht="12.75">
      <c r="A48" s="79" t="s">
        <v>166</v>
      </c>
      <c r="B48" s="51" t="s">
        <v>9</v>
      </c>
      <c r="C48" s="52" t="s">
        <v>233</v>
      </c>
      <c r="D48" s="52"/>
      <c r="E48" s="52"/>
      <c r="F48" s="53">
        <v>1781311</v>
      </c>
      <c r="G48" s="53">
        <v>682454</v>
      </c>
      <c r="H48" s="54">
        <f t="shared" si="8"/>
        <v>2463765</v>
      </c>
      <c r="I48" s="78">
        <v>368</v>
      </c>
      <c r="J48" s="54">
        <f t="shared" si="5"/>
        <v>6695.013586956522</v>
      </c>
      <c r="K48" s="56">
        <f>6470</f>
        <v>6470</v>
      </c>
      <c r="L48" s="57">
        <f t="shared" si="9"/>
        <v>225.01358695652198</v>
      </c>
      <c r="M48" s="57">
        <f t="shared" si="7"/>
        <v>82805.00000000009</v>
      </c>
      <c r="N48" s="52">
        <v>864</v>
      </c>
      <c r="O48" s="59">
        <f t="shared" si="6"/>
        <v>7.7488583182367154</v>
      </c>
      <c r="P48" s="60">
        <v>866</v>
      </c>
      <c r="Q48" s="61">
        <f t="shared" si="1"/>
        <v>-2</v>
      </c>
      <c r="R48" s="61"/>
      <c r="S48" s="81" t="s">
        <v>339</v>
      </c>
      <c r="T48" s="142">
        <v>92120</v>
      </c>
    </row>
    <row r="49" spans="1:20" ht="12.75">
      <c r="A49" s="79" t="s">
        <v>156</v>
      </c>
      <c r="B49" s="51" t="s">
        <v>9</v>
      </c>
      <c r="C49" s="52" t="s">
        <v>233</v>
      </c>
      <c r="D49" s="52"/>
      <c r="E49" s="52"/>
      <c r="F49" s="53">
        <v>1684362</v>
      </c>
      <c r="G49" s="53">
        <v>971154</v>
      </c>
      <c r="H49" s="54">
        <f t="shared" si="8"/>
        <v>2655516</v>
      </c>
      <c r="I49" s="78">
        <v>351</v>
      </c>
      <c r="J49" s="54">
        <f aca="true" t="shared" si="10" ref="J49:J80">H49/I49</f>
        <v>7565.572649572649</v>
      </c>
      <c r="K49" s="56">
        <f>6470</f>
        <v>6470</v>
      </c>
      <c r="L49" s="57">
        <f t="shared" si="9"/>
        <v>1095.5726495726494</v>
      </c>
      <c r="M49" s="57">
        <f t="shared" si="7"/>
        <v>384545.99999999994</v>
      </c>
      <c r="N49" s="52">
        <v>864</v>
      </c>
      <c r="O49" s="59">
        <f t="shared" si="6"/>
        <v>8.75644982589427</v>
      </c>
      <c r="P49" s="60">
        <v>832</v>
      </c>
      <c r="Q49" s="61">
        <f t="shared" si="1"/>
        <v>32</v>
      </c>
      <c r="R49" s="61"/>
      <c r="S49" s="81" t="s">
        <v>328</v>
      </c>
      <c r="T49" s="142">
        <v>92123</v>
      </c>
    </row>
    <row r="50" spans="1:20" ht="12.75">
      <c r="A50" s="79" t="s">
        <v>137</v>
      </c>
      <c r="B50" s="51" t="s">
        <v>9</v>
      </c>
      <c r="C50" s="52" t="s">
        <v>233</v>
      </c>
      <c r="D50" s="52"/>
      <c r="E50" s="52"/>
      <c r="F50" s="53">
        <v>1557847</v>
      </c>
      <c r="G50" s="53">
        <v>1038915</v>
      </c>
      <c r="H50" s="54">
        <f t="shared" si="8"/>
        <v>2596762</v>
      </c>
      <c r="I50" s="78">
        <v>332</v>
      </c>
      <c r="J50" s="54">
        <f t="shared" si="10"/>
        <v>7821.5722891566265</v>
      </c>
      <c r="K50" s="56">
        <f>6470</f>
        <v>6470</v>
      </c>
      <c r="L50" s="57">
        <f t="shared" si="9"/>
        <v>1351.5722891566265</v>
      </c>
      <c r="M50" s="57">
        <f t="shared" si="7"/>
        <v>448722</v>
      </c>
      <c r="N50" s="52">
        <v>859</v>
      </c>
      <c r="O50" s="59">
        <f aca="true" t="shared" si="11" ref="O50:O81">J50/N50</f>
        <v>9.105439219041475</v>
      </c>
      <c r="P50" s="60">
        <v>789</v>
      </c>
      <c r="Q50" s="61">
        <f t="shared" si="1"/>
        <v>70</v>
      </c>
      <c r="R50" s="61"/>
      <c r="S50" s="81" t="s">
        <v>307</v>
      </c>
      <c r="T50" s="142">
        <v>92103</v>
      </c>
    </row>
    <row r="51" spans="1:20" ht="12.75">
      <c r="A51" s="79" t="s">
        <v>176</v>
      </c>
      <c r="B51" s="51" t="s">
        <v>9</v>
      </c>
      <c r="C51" s="52" t="s">
        <v>233</v>
      </c>
      <c r="D51" s="52"/>
      <c r="E51" s="52"/>
      <c r="F51" s="53">
        <v>1776713</v>
      </c>
      <c r="G51" s="53">
        <v>857783</v>
      </c>
      <c r="H51" s="54">
        <f t="shared" si="8"/>
        <v>2634496</v>
      </c>
      <c r="I51" s="78">
        <v>385</v>
      </c>
      <c r="J51" s="54">
        <f t="shared" si="10"/>
        <v>6842.846753246753</v>
      </c>
      <c r="K51" s="56">
        <f>6470</f>
        <v>6470</v>
      </c>
      <c r="L51" s="57">
        <f t="shared" si="9"/>
        <v>372.846753246753</v>
      </c>
      <c r="M51" s="57">
        <f t="shared" si="7"/>
        <v>143545.9999999999</v>
      </c>
      <c r="N51" s="52">
        <v>856</v>
      </c>
      <c r="O51" s="59">
        <f t="shared" si="11"/>
        <v>7.993979851923777</v>
      </c>
      <c r="P51" s="60">
        <v>756</v>
      </c>
      <c r="Q51" s="61">
        <f t="shared" si="1"/>
        <v>100</v>
      </c>
      <c r="R51" s="61"/>
      <c r="S51" s="81" t="s">
        <v>347</v>
      </c>
      <c r="T51" s="142">
        <v>92139</v>
      </c>
    </row>
    <row r="52" spans="1:20" ht="12.75">
      <c r="A52" s="79" t="s">
        <v>188</v>
      </c>
      <c r="B52" s="51" t="s">
        <v>9</v>
      </c>
      <c r="C52" s="52" t="s">
        <v>233</v>
      </c>
      <c r="D52" s="52"/>
      <c r="E52" s="52"/>
      <c r="F52" s="53">
        <v>3623783</v>
      </c>
      <c r="G52" s="53">
        <v>522569</v>
      </c>
      <c r="H52" s="54">
        <f t="shared" si="8"/>
        <v>4146352</v>
      </c>
      <c r="I52" s="78">
        <v>765</v>
      </c>
      <c r="J52" s="54">
        <f t="shared" si="10"/>
        <v>5420.067973856209</v>
      </c>
      <c r="K52" s="56">
        <f>6470</f>
        <v>6470</v>
      </c>
      <c r="L52" s="57">
        <f t="shared" si="9"/>
        <v>-1049.9320261437906</v>
      </c>
      <c r="M52" s="57">
        <f t="shared" si="7"/>
        <v>-803197.9999999998</v>
      </c>
      <c r="N52" s="52">
        <v>851</v>
      </c>
      <c r="O52" s="59">
        <f t="shared" si="11"/>
        <v>6.3690575485971905</v>
      </c>
      <c r="P52" s="60">
        <v>863</v>
      </c>
      <c r="Q52" s="61">
        <f t="shared" si="1"/>
        <v>-12</v>
      </c>
      <c r="R52" s="61"/>
      <c r="S52" s="81" t="s">
        <v>364</v>
      </c>
      <c r="T52" s="142">
        <v>92122</v>
      </c>
    </row>
    <row r="53" spans="1:20" ht="12.75">
      <c r="A53" s="79" t="s">
        <v>124</v>
      </c>
      <c r="B53" s="51" t="s">
        <v>9</v>
      </c>
      <c r="C53" s="52" t="s">
        <v>233</v>
      </c>
      <c r="D53" s="52"/>
      <c r="E53" s="52"/>
      <c r="F53" s="53">
        <v>1746320</v>
      </c>
      <c r="G53" s="53">
        <v>222507</v>
      </c>
      <c r="H53" s="54">
        <f t="shared" si="8"/>
        <v>1968827</v>
      </c>
      <c r="I53" s="78">
        <v>222</v>
      </c>
      <c r="J53" s="54">
        <f t="shared" si="10"/>
        <v>8868.59009009009</v>
      </c>
      <c r="K53" s="56">
        <f>6470</f>
        <v>6470</v>
      </c>
      <c r="L53" s="57">
        <f t="shared" si="9"/>
        <v>2398.5900900900906</v>
      </c>
      <c r="M53" s="57">
        <f t="shared" si="7"/>
        <v>532487.0000000001</v>
      </c>
      <c r="N53" s="52">
        <v>848</v>
      </c>
      <c r="O53" s="59">
        <f t="shared" si="11"/>
        <v>10.458243030766615</v>
      </c>
      <c r="P53" s="60"/>
      <c r="Q53" s="61"/>
      <c r="R53" s="61"/>
      <c r="S53" s="81" t="s">
        <v>206</v>
      </c>
      <c r="T53" s="142">
        <v>92109</v>
      </c>
    </row>
    <row r="54" spans="1:20" ht="12.75">
      <c r="A54" s="79" t="s">
        <v>136</v>
      </c>
      <c r="B54" s="51" t="s">
        <v>9</v>
      </c>
      <c r="C54" s="52" t="s">
        <v>233</v>
      </c>
      <c r="D54" s="52"/>
      <c r="E54" s="52"/>
      <c r="F54" s="53">
        <v>1492235</v>
      </c>
      <c r="G54" s="53">
        <v>909276</v>
      </c>
      <c r="H54" s="54">
        <f t="shared" si="8"/>
        <v>2401511</v>
      </c>
      <c r="I54" s="78">
        <v>304</v>
      </c>
      <c r="J54" s="54">
        <f t="shared" si="10"/>
        <v>7899.707236842105</v>
      </c>
      <c r="K54" s="56">
        <f>6470</f>
        <v>6470</v>
      </c>
      <c r="L54" s="57">
        <f t="shared" si="9"/>
        <v>1429.707236842105</v>
      </c>
      <c r="M54" s="57">
        <f t="shared" si="7"/>
        <v>434630.9999999999</v>
      </c>
      <c r="N54" s="52">
        <v>845</v>
      </c>
      <c r="O54" s="59">
        <f t="shared" si="11"/>
        <v>9.348765960759888</v>
      </c>
      <c r="P54" s="60">
        <v>825</v>
      </c>
      <c r="Q54" s="61">
        <f aca="true" t="shared" si="12" ref="Q54:Q74">N54-P54</f>
        <v>20</v>
      </c>
      <c r="R54" s="61"/>
      <c r="S54" s="81" t="s">
        <v>306</v>
      </c>
      <c r="T54" s="142">
        <v>92123</v>
      </c>
    </row>
    <row r="55" spans="1:20" ht="12.75">
      <c r="A55" s="50" t="s">
        <v>39</v>
      </c>
      <c r="B55" s="51" t="s">
        <v>29</v>
      </c>
      <c r="C55" s="52" t="s">
        <v>233</v>
      </c>
      <c r="D55" s="52"/>
      <c r="E55" s="52"/>
      <c r="F55" s="53">
        <v>3447486</v>
      </c>
      <c r="G55" s="53">
        <v>273778</v>
      </c>
      <c r="H55" s="54">
        <f t="shared" si="8"/>
        <v>3721264</v>
      </c>
      <c r="I55" s="55">
        <v>671</v>
      </c>
      <c r="J55" s="54">
        <f t="shared" si="10"/>
        <v>5545.847988077497</v>
      </c>
      <c r="K55" s="56">
        <f>6470</f>
        <v>6470</v>
      </c>
      <c r="L55" s="57">
        <f t="shared" si="9"/>
        <v>-924.1520119225033</v>
      </c>
      <c r="M55" s="57">
        <f t="shared" si="7"/>
        <v>-620105.9999999998</v>
      </c>
      <c r="N55" s="58">
        <v>844</v>
      </c>
      <c r="O55" s="59">
        <f t="shared" si="11"/>
        <v>6.570909938480447</v>
      </c>
      <c r="P55" s="60">
        <v>864</v>
      </c>
      <c r="Q55" s="61">
        <f t="shared" si="12"/>
        <v>-20</v>
      </c>
      <c r="R55" s="61"/>
      <c r="S55" s="81" t="s">
        <v>383</v>
      </c>
      <c r="T55" s="142">
        <v>92113</v>
      </c>
    </row>
    <row r="56" spans="1:20" ht="12.75">
      <c r="A56" s="50" t="s">
        <v>121</v>
      </c>
      <c r="B56" s="51" t="s">
        <v>9</v>
      </c>
      <c r="C56" s="52" t="s">
        <v>233</v>
      </c>
      <c r="D56" s="52"/>
      <c r="E56" s="52"/>
      <c r="F56" s="53">
        <v>2344445</v>
      </c>
      <c r="G56" s="53">
        <v>661185</v>
      </c>
      <c r="H56" s="54">
        <f t="shared" si="8"/>
        <v>3005630</v>
      </c>
      <c r="I56" s="78">
        <v>503</v>
      </c>
      <c r="J56" s="54">
        <f t="shared" si="10"/>
        <v>5975.407554671968</v>
      </c>
      <c r="K56" s="56">
        <f>6470</f>
        <v>6470</v>
      </c>
      <c r="L56" s="57">
        <f t="shared" si="9"/>
        <v>-494.5924453280322</v>
      </c>
      <c r="M56" s="57">
        <f t="shared" si="7"/>
        <v>-248780.0000000002</v>
      </c>
      <c r="N56" s="52">
        <v>844</v>
      </c>
      <c r="O56" s="59">
        <f t="shared" si="11"/>
        <v>7.0798667709383505</v>
      </c>
      <c r="P56" s="60">
        <v>821</v>
      </c>
      <c r="Q56" s="61">
        <f t="shared" si="12"/>
        <v>23</v>
      </c>
      <c r="R56" s="61"/>
      <c r="S56" s="81" t="s">
        <v>210</v>
      </c>
      <c r="T56" s="142">
        <v>92111</v>
      </c>
    </row>
    <row r="57" spans="1:20" ht="12.75">
      <c r="A57" s="79" t="s">
        <v>189</v>
      </c>
      <c r="B57" s="51" t="s">
        <v>9</v>
      </c>
      <c r="C57" s="52" t="s">
        <v>233</v>
      </c>
      <c r="D57" s="52"/>
      <c r="E57" s="52"/>
      <c r="F57" s="53">
        <v>2481889</v>
      </c>
      <c r="G57" s="53">
        <v>624323</v>
      </c>
      <c r="H57" s="54">
        <f t="shared" si="8"/>
        <v>3106212</v>
      </c>
      <c r="I57" s="78">
        <v>558</v>
      </c>
      <c r="J57" s="54">
        <f t="shared" si="10"/>
        <v>5566.688172043011</v>
      </c>
      <c r="K57" s="56">
        <f>6470</f>
        <v>6470</v>
      </c>
      <c r="L57" s="57">
        <f t="shared" si="9"/>
        <v>-903.311827956989</v>
      </c>
      <c r="M57" s="57">
        <f t="shared" si="7"/>
        <v>-504047.9999999998</v>
      </c>
      <c r="N57" s="52">
        <v>843</v>
      </c>
      <c r="O57" s="59">
        <f t="shared" si="11"/>
        <v>6.6034260641079605</v>
      </c>
      <c r="P57" s="60">
        <v>879</v>
      </c>
      <c r="Q57" s="61">
        <f t="shared" si="12"/>
        <v>-36</v>
      </c>
      <c r="R57" s="61"/>
      <c r="S57" s="81" t="s">
        <v>368</v>
      </c>
      <c r="T57" s="142">
        <v>92124</v>
      </c>
    </row>
    <row r="58" spans="1:20" ht="12.75">
      <c r="A58" s="79" t="s">
        <v>175</v>
      </c>
      <c r="B58" s="51" t="s">
        <v>9</v>
      </c>
      <c r="C58" s="52" t="s">
        <v>233</v>
      </c>
      <c r="D58" s="52"/>
      <c r="E58" s="52"/>
      <c r="F58" s="53">
        <v>2416031</v>
      </c>
      <c r="G58" s="53">
        <v>959676</v>
      </c>
      <c r="H58" s="54">
        <f t="shared" si="8"/>
        <v>3375707</v>
      </c>
      <c r="I58" s="78">
        <v>512</v>
      </c>
      <c r="J58" s="54">
        <f t="shared" si="10"/>
        <v>6593.177734375</v>
      </c>
      <c r="K58" s="56">
        <f>6470</f>
        <v>6470</v>
      </c>
      <c r="L58" s="57">
        <f t="shared" si="9"/>
        <v>123.177734375</v>
      </c>
      <c r="M58" s="57">
        <f t="shared" si="7"/>
        <v>63067</v>
      </c>
      <c r="N58" s="52">
        <v>839</v>
      </c>
      <c r="O58" s="59">
        <f t="shared" si="11"/>
        <v>7.858376322258641</v>
      </c>
      <c r="P58" s="60">
        <v>787</v>
      </c>
      <c r="Q58" s="61">
        <f t="shared" si="12"/>
        <v>52</v>
      </c>
      <c r="R58" s="61"/>
      <c r="S58" s="81" t="s">
        <v>346</v>
      </c>
      <c r="T58" s="142">
        <v>92139</v>
      </c>
    </row>
    <row r="59" spans="1:20" ht="12.75">
      <c r="A59" s="79" t="s">
        <v>199</v>
      </c>
      <c r="B59" s="51" t="s">
        <v>9</v>
      </c>
      <c r="C59" s="52" t="s">
        <v>233</v>
      </c>
      <c r="D59" s="52"/>
      <c r="E59" s="52"/>
      <c r="F59" s="53">
        <v>6032050</v>
      </c>
      <c r="G59" s="53">
        <v>1297938</v>
      </c>
      <c r="H59" s="54">
        <f t="shared" si="8"/>
        <v>7329988</v>
      </c>
      <c r="I59" s="78">
        <v>1275</v>
      </c>
      <c r="J59" s="54">
        <f t="shared" si="10"/>
        <v>5749.010196078431</v>
      </c>
      <c r="K59" s="56">
        <f>6470</f>
        <v>6470</v>
      </c>
      <c r="L59" s="57">
        <f t="shared" si="9"/>
        <v>-720.9898039215686</v>
      </c>
      <c r="M59" s="57">
        <f t="shared" si="7"/>
        <v>-919262</v>
      </c>
      <c r="N59" s="52">
        <v>835</v>
      </c>
      <c r="O59" s="59">
        <f t="shared" si="11"/>
        <v>6.885042150992134</v>
      </c>
      <c r="P59" s="60">
        <v>805</v>
      </c>
      <c r="Q59" s="61">
        <f t="shared" si="12"/>
        <v>30</v>
      </c>
      <c r="R59" s="61"/>
      <c r="S59" s="81" t="s">
        <v>376</v>
      </c>
      <c r="T59" s="142">
        <v>92139</v>
      </c>
    </row>
    <row r="60" spans="1:20" ht="12.75">
      <c r="A60" s="79" t="s">
        <v>164</v>
      </c>
      <c r="B60" s="51" t="s">
        <v>9</v>
      </c>
      <c r="C60" s="52" t="s">
        <v>233</v>
      </c>
      <c r="D60" s="52"/>
      <c r="E60" s="52"/>
      <c r="F60" s="53">
        <v>2759573</v>
      </c>
      <c r="G60" s="53">
        <v>3204114</v>
      </c>
      <c r="H60" s="54">
        <f t="shared" si="8"/>
        <v>5963687</v>
      </c>
      <c r="I60" s="78">
        <v>548</v>
      </c>
      <c r="J60" s="54">
        <f t="shared" si="10"/>
        <v>10882.640510948906</v>
      </c>
      <c r="K60" s="56">
        <f>6470</f>
        <v>6470</v>
      </c>
      <c r="L60" s="57">
        <f t="shared" si="9"/>
        <v>4412.640510948906</v>
      </c>
      <c r="M60" s="57">
        <f t="shared" si="7"/>
        <v>2418127.0000000005</v>
      </c>
      <c r="N60" s="52">
        <v>835</v>
      </c>
      <c r="O60" s="59">
        <f t="shared" si="11"/>
        <v>13.033102408322042</v>
      </c>
      <c r="P60" s="60">
        <v>816</v>
      </c>
      <c r="Q60" s="61">
        <f t="shared" si="12"/>
        <v>19</v>
      </c>
      <c r="R60" s="61"/>
      <c r="S60" s="81" t="s">
        <v>337</v>
      </c>
      <c r="T60" s="142">
        <v>92111</v>
      </c>
    </row>
    <row r="61" spans="1:20" ht="12.75">
      <c r="A61" s="50" t="s">
        <v>109</v>
      </c>
      <c r="B61" s="51" t="s">
        <v>9</v>
      </c>
      <c r="C61" s="52" t="s">
        <v>233</v>
      </c>
      <c r="D61" s="52"/>
      <c r="E61" s="52"/>
      <c r="F61" s="53">
        <v>2073616</v>
      </c>
      <c r="G61" s="53">
        <v>648044</v>
      </c>
      <c r="H61" s="54">
        <f t="shared" si="8"/>
        <v>2721660</v>
      </c>
      <c r="I61" s="78">
        <v>486</v>
      </c>
      <c r="J61" s="54">
        <f t="shared" si="10"/>
        <v>5600.123456790124</v>
      </c>
      <c r="K61" s="56">
        <f>6470</f>
        <v>6470</v>
      </c>
      <c r="L61" s="57">
        <f t="shared" si="9"/>
        <v>-869.8765432098762</v>
      </c>
      <c r="M61" s="57">
        <f t="shared" si="7"/>
        <v>-422759.9999999998</v>
      </c>
      <c r="N61" s="52">
        <v>832</v>
      </c>
      <c r="O61" s="59">
        <f t="shared" si="11"/>
        <v>6.730917616334283</v>
      </c>
      <c r="P61" s="60">
        <v>845</v>
      </c>
      <c r="Q61" s="61">
        <f t="shared" si="12"/>
        <v>-13</v>
      </c>
      <c r="R61" s="61"/>
      <c r="S61" s="81" t="s">
        <v>222</v>
      </c>
      <c r="T61" s="142">
        <v>92110</v>
      </c>
    </row>
    <row r="62" spans="1:20" ht="12.75">
      <c r="A62" s="79" t="s">
        <v>185</v>
      </c>
      <c r="B62" s="51" t="s">
        <v>165</v>
      </c>
      <c r="C62" s="52" t="s">
        <v>233</v>
      </c>
      <c r="D62" s="52"/>
      <c r="E62" s="52"/>
      <c r="F62" s="53">
        <v>1396038</v>
      </c>
      <c r="G62" s="53">
        <v>581807</v>
      </c>
      <c r="H62" s="54">
        <f t="shared" si="8"/>
        <v>1977845</v>
      </c>
      <c r="I62" s="78">
        <v>267</v>
      </c>
      <c r="J62" s="54">
        <f t="shared" si="10"/>
        <v>7407.6591760299625</v>
      </c>
      <c r="K62" s="56">
        <f>6470</f>
        <v>6470</v>
      </c>
      <c r="L62" s="57">
        <f t="shared" si="9"/>
        <v>937.6591760299625</v>
      </c>
      <c r="M62" s="57">
        <f t="shared" si="7"/>
        <v>250355</v>
      </c>
      <c r="N62" s="52">
        <v>828</v>
      </c>
      <c r="O62" s="59">
        <f t="shared" si="11"/>
        <v>8.946448280229424</v>
      </c>
      <c r="P62" s="60">
        <v>803</v>
      </c>
      <c r="Q62" s="61">
        <f t="shared" si="12"/>
        <v>25</v>
      </c>
      <c r="R62" s="61"/>
      <c r="S62" s="81" t="s">
        <v>360</v>
      </c>
      <c r="T62" s="142">
        <v>92117</v>
      </c>
    </row>
    <row r="63" spans="1:20" ht="12.75">
      <c r="A63" s="50" t="s">
        <v>106</v>
      </c>
      <c r="B63" s="51" t="s">
        <v>9</v>
      </c>
      <c r="C63" s="52" t="s">
        <v>233</v>
      </c>
      <c r="D63" s="52"/>
      <c r="E63" s="52"/>
      <c r="F63" s="53">
        <v>2161755</v>
      </c>
      <c r="G63" s="53">
        <v>583634</v>
      </c>
      <c r="H63" s="54">
        <f t="shared" si="8"/>
        <v>2745389</v>
      </c>
      <c r="I63" s="78">
        <v>462</v>
      </c>
      <c r="J63" s="54">
        <f t="shared" si="10"/>
        <v>5942.400432900433</v>
      </c>
      <c r="K63" s="56">
        <f>6470</f>
        <v>6470</v>
      </c>
      <c r="L63" s="57">
        <f t="shared" si="9"/>
        <v>-527.5995670995671</v>
      </c>
      <c r="M63" s="57">
        <f t="shared" si="7"/>
        <v>-243751.00000000003</v>
      </c>
      <c r="N63" s="52">
        <v>825</v>
      </c>
      <c r="O63" s="59">
        <f t="shared" si="11"/>
        <v>7.202909615636888</v>
      </c>
      <c r="P63" s="60">
        <v>777</v>
      </c>
      <c r="Q63" s="61">
        <f t="shared" si="12"/>
        <v>48</v>
      </c>
      <c r="R63" s="61"/>
      <c r="S63" s="81" t="s">
        <v>225</v>
      </c>
      <c r="T63" s="142">
        <v>92123</v>
      </c>
    </row>
    <row r="64" spans="1:20" ht="12.75">
      <c r="A64" s="79" t="s">
        <v>139</v>
      </c>
      <c r="B64" s="51" t="s">
        <v>9</v>
      </c>
      <c r="C64" s="52" t="s">
        <v>233</v>
      </c>
      <c r="D64" s="52"/>
      <c r="E64" s="52"/>
      <c r="F64" s="53">
        <v>1907574</v>
      </c>
      <c r="G64" s="53">
        <v>423441</v>
      </c>
      <c r="H64" s="54">
        <f t="shared" si="8"/>
        <v>2331015</v>
      </c>
      <c r="I64" s="78">
        <v>382</v>
      </c>
      <c r="J64" s="54">
        <f t="shared" si="10"/>
        <v>6102.133507853403</v>
      </c>
      <c r="K64" s="56">
        <f>6470</f>
        <v>6470</v>
      </c>
      <c r="L64" s="57">
        <f t="shared" si="9"/>
        <v>-367.866492146597</v>
      </c>
      <c r="M64" s="57">
        <f t="shared" si="7"/>
        <v>-140525.00000000006</v>
      </c>
      <c r="N64" s="52">
        <v>823</v>
      </c>
      <c r="O64" s="59">
        <f t="shared" si="11"/>
        <v>7.41450000954241</v>
      </c>
      <c r="P64" s="60">
        <v>832</v>
      </c>
      <c r="Q64" s="61">
        <f t="shared" si="12"/>
        <v>-9</v>
      </c>
      <c r="R64" s="61"/>
      <c r="S64" s="81" t="s">
        <v>308</v>
      </c>
      <c r="T64" s="142">
        <v>92120</v>
      </c>
    </row>
    <row r="65" spans="1:20" ht="12.75">
      <c r="A65" s="79" t="s">
        <v>169</v>
      </c>
      <c r="B65" s="51" t="s">
        <v>9</v>
      </c>
      <c r="C65" s="52" t="s">
        <v>233</v>
      </c>
      <c r="D65" s="52"/>
      <c r="E65" s="52"/>
      <c r="F65" s="53">
        <v>3435733</v>
      </c>
      <c r="G65" s="53">
        <v>1319373</v>
      </c>
      <c r="H65" s="54">
        <f t="shared" si="8"/>
        <v>4755106</v>
      </c>
      <c r="I65" s="78">
        <v>759</v>
      </c>
      <c r="J65" s="54">
        <f t="shared" si="10"/>
        <v>6264.961791831357</v>
      </c>
      <c r="K65" s="56">
        <f>6470</f>
        <v>6470</v>
      </c>
      <c r="L65" s="57">
        <f t="shared" si="9"/>
        <v>-205.038208168643</v>
      </c>
      <c r="M65" s="57">
        <f t="shared" si="7"/>
        <v>-155624.00000000003</v>
      </c>
      <c r="N65" s="52">
        <v>817</v>
      </c>
      <c r="O65" s="59">
        <f t="shared" si="11"/>
        <v>7.668251887186483</v>
      </c>
      <c r="P65" s="60">
        <v>788</v>
      </c>
      <c r="Q65" s="61">
        <f t="shared" si="12"/>
        <v>29</v>
      </c>
      <c r="R65" s="61"/>
      <c r="S65" s="81" t="s">
        <v>353</v>
      </c>
      <c r="T65" s="142">
        <v>92124</v>
      </c>
    </row>
    <row r="66" spans="1:20" ht="12.75">
      <c r="A66" s="79" t="s">
        <v>172</v>
      </c>
      <c r="B66" s="51" t="s">
        <v>9</v>
      </c>
      <c r="C66" s="52" t="s">
        <v>233</v>
      </c>
      <c r="D66" s="52"/>
      <c r="E66" s="52"/>
      <c r="F66" s="53">
        <v>2575748</v>
      </c>
      <c r="G66" s="53">
        <v>810842</v>
      </c>
      <c r="H66" s="54">
        <f t="shared" si="8"/>
        <v>3386590</v>
      </c>
      <c r="I66" s="78">
        <v>578</v>
      </c>
      <c r="J66" s="54">
        <f t="shared" si="10"/>
        <v>5859.152249134948</v>
      </c>
      <c r="K66" s="56">
        <f>6470</f>
        <v>6470</v>
      </c>
      <c r="L66" s="57">
        <f t="shared" si="9"/>
        <v>-610.8477508650521</v>
      </c>
      <c r="M66" s="57">
        <f t="shared" si="7"/>
        <v>-353070.0000000001</v>
      </c>
      <c r="N66" s="52">
        <v>816</v>
      </c>
      <c r="O66" s="59">
        <f t="shared" si="11"/>
        <v>7.180333638645769</v>
      </c>
      <c r="P66" s="60">
        <v>785</v>
      </c>
      <c r="Q66" s="61">
        <f t="shared" si="12"/>
        <v>31</v>
      </c>
      <c r="R66" s="61"/>
      <c r="S66" s="81" t="s">
        <v>344</v>
      </c>
      <c r="T66" s="142">
        <v>92114</v>
      </c>
    </row>
    <row r="67" spans="1:20" ht="12.75">
      <c r="A67" s="50" t="s">
        <v>37</v>
      </c>
      <c r="B67" s="51" t="s">
        <v>29</v>
      </c>
      <c r="C67" s="52" t="s">
        <v>233</v>
      </c>
      <c r="D67" s="52"/>
      <c r="E67" s="52"/>
      <c r="F67" s="53">
        <v>4175371</v>
      </c>
      <c r="G67" s="53">
        <v>537320</v>
      </c>
      <c r="H67" s="54">
        <f t="shared" si="8"/>
        <v>4712691</v>
      </c>
      <c r="I67" s="55">
        <v>795</v>
      </c>
      <c r="J67" s="54">
        <f t="shared" si="10"/>
        <v>5927.91320754717</v>
      </c>
      <c r="K67" s="56">
        <f>6470</f>
        <v>6470</v>
      </c>
      <c r="L67" s="57">
        <f t="shared" si="9"/>
        <v>-542.0867924528302</v>
      </c>
      <c r="M67" s="57">
        <f t="shared" si="7"/>
        <v>-430959</v>
      </c>
      <c r="N67" s="58">
        <v>815</v>
      </c>
      <c r="O67" s="59">
        <f t="shared" si="11"/>
        <v>7.273513138094687</v>
      </c>
      <c r="P67" s="60">
        <v>836</v>
      </c>
      <c r="Q67" s="61">
        <f t="shared" si="12"/>
        <v>-21</v>
      </c>
      <c r="R67" s="61"/>
      <c r="S67" s="81" t="s">
        <v>381</v>
      </c>
      <c r="T67" s="142">
        <v>92115</v>
      </c>
    </row>
    <row r="68" spans="1:20" ht="12.75">
      <c r="A68" s="79" t="s">
        <v>194</v>
      </c>
      <c r="B68" s="51" t="s">
        <v>9</v>
      </c>
      <c r="C68" s="52" t="s">
        <v>233</v>
      </c>
      <c r="D68" s="52"/>
      <c r="E68" s="52"/>
      <c r="F68" s="53">
        <v>2453528</v>
      </c>
      <c r="G68" s="53">
        <v>1092056</v>
      </c>
      <c r="H68" s="54">
        <f t="shared" si="8"/>
        <v>3545584</v>
      </c>
      <c r="I68" s="78">
        <v>546</v>
      </c>
      <c r="J68" s="54">
        <f t="shared" si="10"/>
        <v>6493.74358974359</v>
      </c>
      <c r="K68" s="56">
        <f>6470</f>
        <v>6470</v>
      </c>
      <c r="L68" s="57">
        <f t="shared" si="9"/>
        <v>23.743589743589837</v>
      </c>
      <c r="M68" s="57">
        <f t="shared" si="7"/>
        <v>12964.000000000051</v>
      </c>
      <c r="N68" s="52">
        <v>815</v>
      </c>
      <c r="O68" s="59">
        <f t="shared" si="11"/>
        <v>7.967783545697657</v>
      </c>
      <c r="P68" s="60">
        <v>823</v>
      </c>
      <c r="Q68" s="61">
        <f t="shared" si="12"/>
        <v>-8</v>
      </c>
      <c r="R68" s="61"/>
      <c r="S68" s="81" t="s">
        <v>371</v>
      </c>
      <c r="T68" s="142">
        <v>92126</v>
      </c>
    </row>
    <row r="69" spans="1:20" ht="12.75">
      <c r="A69" s="79" t="s">
        <v>168</v>
      </c>
      <c r="B69" s="51" t="s">
        <v>9</v>
      </c>
      <c r="C69" s="52" t="s">
        <v>233</v>
      </c>
      <c r="D69" s="52"/>
      <c r="E69" s="52"/>
      <c r="F69" s="53">
        <v>2135913</v>
      </c>
      <c r="G69" s="53">
        <v>1115080</v>
      </c>
      <c r="H69" s="54">
        <f t="shared" si="8"/>
        <v>3250993</v>
      </c>
      <c r="I69" s="78">
        <v>436</v>
      </c>
      <c r="J69" s="54">
        <f t="shared" si="10"/>
        <v>7456.405963302752</v>
      </c>
      <c r="K69" s="56">
        <f>6470</f>
        <v>6470</v>
      </c>
      <c r="L69" s="57">
        <f t="shared" si="9"/>
        <v>986.4059633027518</v>
      </c>
      <c r="M69" s="57">
        <f t="shared" si="7"/>
        <v>430072.9999999998</v>
      </c>
      <c r="N69" s="52">
        <v>813</v>
      </c>
      <c r="O69" s="59">
        <f t="shared" si="11"/>
        <v>9.171471049572881</v>
      </c>
      <c r="P69" s="60">
        <v>771</v>
      </c>
      <c r="Q69" s="61">
        <f t="shared" si="12"/>
        <v>42</v>
      </c>
      <c r="R69" s="61"/>
      <c r="S69" s="81" t="s">
        <v>341</v>
      </c>
      <c r="T69" s="142">
        <v>92104</v>
      </c>
    </row>
    <row r="70" spans="1:20" ht="12.75">
      <c r="A70" s="79" t="s">
        <v>197</v>
      </c>
      <c r="B70" s="51" t="s">
        <v>9</v>
      </c>
      <c r="C70" s="52" t="s">
        <v>233</v>
      </c>
      <c r="D70" s="52"/>
      <c r="E70" s="52"/>
      <c r="F70" s="53">
        <v>1392179</v>
      </c>
      <c r="G70" s="53">
        <v>476586</v>
      </c>
      <c r="H70" s="54">
        <f t="shared" si="8"/>
        <v>1868765</v>
      </c>
      <c r="I70" s="78">
        <v>266</v>
      </c>
      <c r="J70" s="54">
        <f t="shared" si="10"/>
        <v>7025.432330827068</v>
      </c>
      <c r="K70" s="56">
        <f>6470</f>
        <v>6470</v>
      </c>
      <c r="L70" s="57">
        <f t="shared" si="9"/>
        <v>555.4323308270677</v>
      </c>
      <c r="M70" s="57">
        <f t="shared" si="7"/>
        <v>147745.00000000003</v>
      </c>
      <c r="N70" s="52">
        <v>811</v>
      </c>
      <c r="O70" s="59">
        <f t="shared" si="11"/>
        <v>8.662678583017346</v>
      </c>
      <c r="P70" s="60">
        <v>816</v>
      </c>
      <c r="Q70" s="61">
        <f t="shared" si="12"/>
        <v>-5</v>
      </c>
      <c r="R70" s="61"/>
      <c r="S70" s="81" t="s">
        <v>374</v>
      </c>
      <c r="T70" s="142">
        <v>92123</v>
      </c>
    </row>
    <row r="71" spans="1:20" ht="12.75">
      <c r="A71" s="79" t="s">
        <v>135</v>
      </c>
      <c r="B71" s="51" t="s">
        <v>165</v>
      </c>
      <c r="C71" s="52" t="s">
        <v>233</v>
      </c>
      <c r="D71" s="52"/>
      <c r="E71" s="52"/>
      <c r="F71" s="53">
        <v>1539291</v>
      </c>
      <c r="G71" s="53">
        <v>996610</v>
      </c>
      <c r="H71" s="54">
        <f t="shared" si="8"/>
        <v>2535901</v>
      </c>
      <c r="I71" s="78">
        <v>313</v>
      </c>
      <c r="J71" s="54">
        <f t="shared" si="10"/>
        <v>8101.920127795527</v>
      </c>
      <c r="K71" s="56">
        <f>6470</f>
        <v>6470</v>
      </c>
      <c r="L71" s="57">
        <f t="shared" si="9"/>
        <v>1631.9201277955272</v>
      </c>
      <c r="M71" s="57">
        <f aca="true" t="shared" si="13" ref="M71:M102">I71*L71</f>
        <v>510791</v>
      </c>
      <c r="N71" s="52">
        <v>811</v>
      </c>
      <c r="O71" s="59">
        <f t="shared" si="11"/>
        <v>9.990037148946396</v>
      </c>
      <c r="P71" s="60">
        <v>786</v>
      </c>
      <c r="Q71" s="61">
        <f t="shared" si="12"/>
        <v>25</v>
      </c>
      <c r="R71" s="61"/>
      <c r="S71" s="81" t="s">
        <v>305</v>
      </c>
      <c r="T71" s="142">
        <v>92117</v>
      </c>
    </row>
    <row r="72" spans="1:20" ht="12.75">
      <c r="A72" s="79" t="s">
        <v>190</v>
      </c>
      <c r="B72" s="51" t="s">
        <v>9</v>
      </c>
      <c r="C72" s="52" t="s">
        <v>233</v>
      </c>
      <c r="D72" s="52"/>
      <c r="E72" s="52"/>
      <c r="F72" s="53">
        <v>1508987</v>
      </c>
      <c r="G72" s="53">
        <v>658475</v>
      </c>
      <c r="H72" s="54">
        <f t="shared" si="8"/>
        <v>2167462</v>
      </c>
      <c r="I72" s="78">
        <v>291</v>
      </c>
      <c r="J72" s="54">
        <f t="shared" si="10"/>
        <v>7448.323024054983</v>
      </c>
      <c r="K72" s="56">
        <f>6470</f>
        <v>6470</v>
      </c>
      <c r="L72" s="57">
        <f t="shared" si="9"/>
        <v>978.3230240549829</v>
      </c>
      <c r="M72" s="57">
        <f t="shared" si="13"/>
        <v>284692</v>
      </c>
      <c r="N72" s="52">
        <v>810</v>
      </c>
      <c r="O72" s="59">
        <f t="shared" si="11"/>
        <v>9.19546052352467</v>
      </c>
      <c r="P72" s="60">
        <v>810</v>
      </c>
      <c r="Q72" s="61">
        <f t="shared" si="12"/>
        <v>0</v>
      </c>
      <c r="R72" s="61"/>
      <c r="S72" s="81" t="s">
        <v>367</v>
      </c>
      <c r="T72" s="142">
        <v>92117</v>
      </c>
    </row>
    <row r="73" spans="1:20" ht="12.75">
      <c r="A73" s="79" t="s">
        <v>196</v>
      </c>
      <c r="B73" s="51" t="s">
        <v>165</v>
      </c>
      <c r="C73" s="52" t="s">
        <v>233</v>
      </c>
      <c r="D73" s="52"/>
      <c r="E73" s="52"/>
      <c r="F73" s="53">
        <v>2474142</v>
      </c>
      <c r="G73" s="53">
        <v>1195943</v>
      </c>
      <c r="H73" s="54">
        <f t="shared" si="8"/>
        <v>3670085</v>
      </c>
      <c r="I73" s="78">
        <v>506</v>
      </c>
      <c r="J73" s="54">
        <f t="shared" si="10"/>
        <v>7253.132411067194</v>
      </c>
      <c r="K73" s="56">
        <f>6470</f>
        <v>6470</v>
      </c>
      <c r="L73" s="57">
        <f t="shared" si="9"/>
        <v>783.132411067194</v>
      </c>
      <c r="M73" s="57">
        <f t="shared" si="13"/>
        <v>396265.0000000002</v>
      </c>
      <c r="N73" s="52">
        <v>809</v>
      </c>
      <c r="O73" s="59">
        <f t="shared" si="11"/>
        <v>8.965553042110253</v>
      </c>
      <c r="P73" s="60">
        <v>727</v>
      </c>
      <c r="Q73" s="61">
        <f t="shared" si="12"/>
        <v>82</v>
      </c>
      <c r="R73" s="61"/>
      <c r="S73" s="81" t="s">
        <v>373</v>
      </c>
      <c r="T73" s="142">
        <v>92102</v>
      </c>
    </row>
    <row r="74" spans="1:20" ht="12.75">
      <c r="A74" s="50" t="s">
        <v>113</v>
      </c>
      <c r="B74" s="51" t="s">
        <v>9</v>
      </c>
      <c r="C74" s="52" t="s">
        <v>233</v>
      </c>
      <c r="D74" s="52"/>
      <c r="E74" s="52"/>
      <c r="F74" s="53">
        <v>2128637</v>
      </c>
      <c r="G74" s="53">
        <v>1069073</v>
      </c>
      <c r="H74" s="54">
        <f aca="true" t="shared" si="14" ref="H74:H105">SUM(F74:G74)</f>
        <v>3197710</v>
      </c>
      <c r="I74" s="78">
        <v>421</v>
      </c>
      <c r="J74" s="54">
        <f t="shared" si="10"/>
        <v>7595.510688836104</v>
      </c>
      <c r="K74" s="56">
        <f>6470</f>
        <v>6470</v>
      </c>
      <c r="L74" s="57">
        <f aca="true" t="shared" si="15" ref="L74:L105">J74-K74</f>
        <v>1125.5106888361042</v>
      </c>
      <c r="M74" s="57">
        <f t="shared" si="13"/>
        <v>473839.9999999999</v>
      </c>
      <c r="N74" s="52">
        <v>806</v>
      </c>
      <c r="O74" s="59">
        <f t="shared" si="11"/>
        <v>9.42371053205472</v>
      </c>
      <c r="P74" s="60">
        <v>754</v>
      </c>
      <c r="Q74" s="61">
        <f t="shared" si="12"/>
        <v>52</v>
      </c>
      <c r="R74" s="61"/>
      <c r="S74" s="81" t="s">
        <v>218</v>
      </c>
      <c r="T74" s="142">
        <v>92103</v>
      </c>
    </row>
    <row r="75" spans="1:20" ht="12.75">
      <c r="A75" s="50" t="s">
        <v>0</v>
      </c>
      <c r="B75" s="51" t="s">
        <v>9</v>
      </c>
      <c r="C75" s="52" t="s">
        <v>233</v>
      </c>
      <c r="D75" s="52" t="s">
        <v>293</v>
      </c>
      <c r="E75" s="51" t="s">
        <v>27</v>
      </c>
      <c r="F75" s="56">
        <v>1457522</v>
      </c>
      <c r="G75" s="56">
        <v>713859</v>
      </c>
      <c r="H75" s="56">
        <f t="shared" si="14"/>
        <v>2171381</v>
      </c>
      <c r="I75" s="62">
        <v>242</v>
      </c>
      <c r="J75" s="56">
        <f t="shared" si="10"/>
        <v>8972.648760330578</v>
      </c>
      <c r="K75" s="56">
        <f>6470</f>
        <v>6470</v>
      </c>
      <c r="L75" s="57">
        <f t="shared" si="15"/>
        <v>2502.6487603305777</v>
      </c>
      <c r="M75" s="57">
        <f t="shared" si="13"/>
        <v>605640.9999999998</v>
      </c>
      <c r="N75" s="52">
        <v>806</v>
      </c>
      <c r="O75" s="59">
        <f t="shared" si="11"/>
        <v>11.13231856120419</v>
      </c>
      <c r="P75" s="60"/>
      <c r="Q75" s="61"/>
      <c r="R75" s="61"/>
      <c r="S75" s="81" t="s">
        <v>294</v>
      </c>
      <c r="T75" s="142">
        <v>92110</v>
      </c>
    </row>
    <row r="76" spans="1:20" ht="12.75">
      <c r="A76" s="79" t="s">
        <v>145</v>
      </c>
      <c r="B76" s="51" t="s">
        <v>9</v>
      </c>
      <c r="C76" s="52" t="s">
        <v>233</v>
      </c>
      <c r="D76" s="52"/>
      <c r="E76" s="52"/>
      <c r="F76" s="53">
        <v>3270056</v>
      </c>
      <c r="G76" s="53">
        <v>869286</v>
      </c>
      <c r="H76" s="54">
        <f t="shared" si="14"/>
        <v>4139342</v>
      </c>
      <c r="I76" s="78">
        <v>725</v>
      </c>
      <c r="J76" s="54">
        <f t="shared" si="10"/>
        <v>5709.437241379311</v>
      </c>
      <c r="K76" s="56">
        <f>6470</f>
        <v>6470</v>
      </c>
      <c r="L76" s="57">
        <f t="shared" si="15"/>
        <v>-760.5627586206892</v>
      </c>
      <c r="M76" s="57">
        <f t="shared" si="13"/>
        <v>-551407.9999999997</v>
      </c>
      <c r="N76" s="52">
        <v>805</v>
      </c>
      <c r="O76" s="59">
        <f t="shared" si="11"/>
        <v>7.092468622831442</v>
      </c>
      <c r="P76" s="60">
        <v>772</v>
      </c>
      <c r="Q76" s="61">
        <f aca="true" t="shared" si="16" ref="Q76:Q107">N76-P76</f>
        <v>33</v>
      </c>
      <c r="R76" s="61"/>
      <c r="S76" s="81" t="s">
        <v>316</v>
      </c>
      <c r="T76" s="142">
        <v>92124</v>
      </c>
    </row>
    <row r="77" spans="1:20" ht="12.75">
      <c r="A77" s="79" t="s">
        <v>155</v>
      </c>
      <c r="B77" s="51" t="s">
        <v>165</v>
      </c>
      <c r="C77" s="52" t="s">
        <v>233</v>
      </c>
      <c r="D77" s="52"/>
      <c r="E77" s="52"/>
      <c r="F77" s="53">
        <v>2440595</v>
      </c>
      <c r="G77" s="53">
        <v>740166</v>
      </c>
      <c r="H77" s="54">
        <f t="shared" si="14"/>
        <v>3180761</v>
      </c>
      <c r="I77" s="78">
        <v>469</v>
      </c>
      <c r="J77" s="54">
        <f t="shared" si="10"/>
        <v>6782.0063965884865</v>
      </c>
      <c r="K77" s="56">
        <f>6470</f>
        <v>6470</v>
      </c>
      <c r="L77" s="57">
        <f t="shared" si="15"/>
        <v>312.0063965884865</v>
      </c>
      <c r="M77" s="57">
        <f t="shared" si="13"/>
        <v>146331.00000000017</v>
      </c>
      <c r="N77" s="52">
        <v>803</v>
      </c>
      <c r="O77" s="59">
        <f t="shared" si="11"/>
        <v>8.4458361103219</v>
      </c>
      <c r="P77" s="60">
        <v>744</v>
      </c>
      <c r="Q77" s="61">
        <f t="shared" si="16"/>
        <v>59</v>
      </c>
      <c r="R77" s="61"/>
      <c r="S77" s="81" t="s">
        <v>327</v>
      </c>
      <c r="T77" s="142">
        <v>92114</v>
      </c>
    </row>
    <row r="78" spans="1:20" ht="12.75">
      <c r="A78" s="79" t="s">
        <v>133</v>
      </c>
      <c r="B78" s="51" t="s">
        <v>9</v>
      </c>
      <c r="C78" s="52" t="s">
        <v>233</v>
      </c>
      <c r="D78" s="52"/>
      <c r="E78" s="52"/>
      <c r="F78" s="53">
        <v>3218504</v>
      </c>
      <c r="G78" s="53">
        <v>1163194</v>
      </c>
      <c r="H78" s="54">
        <f t="shared" si="14"/>
        <v>4381698</v>
      </c>
      <c r="I78" s="78">
        <v>677</v>
      </c>
      <c r="J78" s="54">
        <f t="shared" si="10"/>
        <v>6472.227474150664</v>
      </c>
      <c r="K78" s="56">
        <f>6470</f>
        <v>6470</v>
      </c>
      <c r="L78" s="57">
        <f t="shared" si="15"/>
        <v>2.2274741506644204</v>
      </c>
      <c r="M78" s="57">
        <f t="shared" si="13"/>
        <v>1507.9999999998126</v>
      </c>
      <c r="N78" s="52">
        <v>799</v>
      </c>
      <c r="O78" s="59">
        <f t="shared" si="11"/>
        <v>8.10040985500709</v>
      </c>
      <c r="P78" s="60">
        <v>726</v>
      </c>
      <c r="Q78" s="61">
        <f t="shared" si="16"/>
        <v>73</v>
      </c>
      <c r="R78" s="61"/>
      <c r="S78" s="81" t="s">
        <v>303</v>
      </c>
      <c r="T78" s="142">
        <v>92105</v>
      </c>
    </row>
    <row r="79" spans="1:20" ht="12.75">
      <c r="A79" s="79" t="s">
        <v>147</v>
      </c>
      <c r="B79" s="51" t="s">
        <v>165</v>
      </c>
      <c r="C79" s="52" t="s">
        <v>233</v>
      </c>
      <c r="D79" s="52"/>
      <c r="E79" s="52"/>
      <c r="F79" s="53">
        <v>1593794</v>
      </c>
      <c r="G79" s="53">
        <v>1101806</v>
      </c>
      <c r="H79" s="54">
        <f t="shared" si="14"/>
        <v>2695600</v>
      </c>
      <c r="I79" s="78">
        <v>326</v>
      </c>
      <c r="J79" s="54">
        <f t="shared" si="10"/>
        <v>8268.711656441717</v>
      </c>
      <c r="K79" s="56">
        <f>6470</f>
        <v>6470</v>
      </c>
      <c r="L79" s="57">
        <f t="shared" si="15"/>
        <v>1798.7116564417174</v>
      </c>
      <c r="M79" s="57">
        <f t="shared" si="13"/>
        <v>586379.9999999999</v>
      </c>
      <c r="N79" s="52">
        <v>798</v>
      </c>
      <c r="O79" s="59">
        <f t="shared" si="11"/>
        <v>10.361794055691375</v>
      </c>
      <c r="P79" s="60">
        <v>827</v>
      </c>
      <c r="Q79" s="61">
        <f t="shared" si="16"/>
        <v>-29</v>
      </c>
      <c r="R79" s="61"/>
      <c r="S79" s="81" t="s">
        <v>318</v>
      </c>
      <c r="T79" s="142">
        <v>92117</v>
      </c>
    </row>
    <row r="80" spans="1:20" ht="12.75">
      <c r="A80" s="50" t="s">
        <v>116</v>
      </c>
      <c r="B80" s="51" t="s">
        <v>9</v>
      </c>
      <c r="C80" s="52" t="s">
        <v>233</v>
      </c>
      <c r="D80" s="52"/>
      <c r="E80" s="52"/>
      <c r="F80" s="53">
        <v>1086701</v>
      </c>
      <c r="G80" s="53">
        <v>507713</v>
      </c>
      <c r="H80" s="54">
        <f t="shared" si="14"/>
        <v>1594414</v>
      </c>
      <c r="I80" s="78">
        <v>177</v>
      </c>
      <c r="J80" s="54">
        <f t="shared" si="10"/>
        <v>9007.988700564973</v>
      </c>
      <c r="K80" s="56">
        <f>6470</f>
        <v>6470</v>
      </c>
      <c r="L80" s="57">
        <f t="shared" si="15"/>
        <v>2537.9887005649725</v>
      </c>
      <c r="M80" s="57">
        <f t="shared" si="13"/>
        <v>449224.0000000001</v>
      </c>
      <c r="N80" s="52">
        <v>798</v>
      </c>
      <c r="O80" s="59">
        <f t="shared" si="11"/>
        <v>11.28820639168543</v>
      </c>
      <c r="P80" s="60">
        <v>782</v>
      </c>
      <c r="Q80" s="61">
        <f t="shared" si="16"/>
        <v>16</v>
      </c>
      <c r="R80" s="61"/>
      <c r="S80" s="81" t="s">
        <v>215</v>
      </c>
      <c r="T80" s="142">
        <v>92117</v>
      </c>
    </row>
    <row r="81" spans="1:20" ht="12.75">
      <c r="A81" s="50" t="s">
        <v>8</v>
      </c>
      <c r="B81" s="51" t="s">
        <v>10</v>
      </c>
      <c r="C81" s="52" t="s">
        <v>233</v>
      </c>
      <c r="D81" s="52" t="s">
        <v>293</v>
      </c>
      <c r="E81" s="51" t="s">
        <v>27</v>
      </c>
      <c r="F81" s="56">
        <v>1297629</v>
      </c>
      <c r="G81" s="56">
        <v>292314</v>
      </c>
      <c r="H81" s="56">
        <f t="shared" si="14"/>
        <v>1589943</v>
      </c>
      <c r="I81" s="62">
        <v>220</v>
      </c>
      <c r="J81" s="56">
        <f aca="true" t="shared" si="17" ref="J81:J112">H81/I81</f>
        <v>7227.013636363637</v>
      </c>
      <c r="K81" s="56">
        <f>6470</f>
        <v>6470</v>
      </c>
      <c r="L81" s="57">
        <f t="shared" si="15"/>
        <v>757.0136363636366</v>
      </c>
      <c r="M81" s="57">
        <f t="shared" si="13"/>
        <v>166543.00000000006</v>
      </c>
      <c r="N81" s="52">
        <v>797</v>
      </c>
      <c r="O81" s="59">
        <f t="shared" si="11"/>
        <v>9.067771187407324</v>
      </c>
      <c r="P81" s="60">
        <v>785</v>
      </c>
      <c r="Q81" s="61">
        <f t="shared" si="16"/>
        <v>12</v>
      </c>
      <c r="R81" s="61"/>
      <c r="S81" s="81" t="s">
        <v>290</v>
      </c>
      <c r="T81" s="142">
        <v>92106</v>
      </c>
    </row>
    <row r="82" spans="1:20" ht="12.75">
      <c r="A82" s="79" t="s">
        <v>158</v>
      </c>
      <c r="B82" s="51" t="s">
        <v>9</v>
      </c>
      <c r="C82" s="52" t="s">
        <v>233</v>
      </c>
      <c r="D82" s="52"/>
      <c r="E82" s="52"/>
      <c r="F82" s="53">
        <v>1495051</v>
      </c>
      <c r="G82" s="53">
        <v>801366</v>
      </c>
      <c r="H82" s="54">
        <f t="shared" si="14"/>
        <v>2296417</v>
      </c>
      <c r="I82" s="78">
        <v>297</v>
      </c>
      <c r="J82" s="54">
        <f t="shared" si="17"/>
        <v>7732.043771043771</v>
      </c>
      <c r="K82" s="56">
        <f>6470</f>
        <v>6470</v>
      </c>
      <c r="L82" s="57">
        <f t="shared" si="15"/>
        <v>1262.043771043771</v>
      </c>
      <c r="M82" s="57">
        <f t="shared" si="13"/>
        <v>374826.99999999994</v>
      </c>
      <c r="N82" s="52">
        <v>796</v>
      </c>
      <c r="O82" s="59">
        <f aca="true" t="shared" si="18" ref="O82:O113">J82/N82</f>
        <v>9.713622827944436</v>
      </c>
      <c r="P82" s="60">
        <v>792</v>
      </c>
      <c r="Q82" s="61">
        <f t="shared" si="16"/>
        <v>4</v>
      </c>
      <c r="R82" s="61"/>
      <c r="S82" s="81" t="s">
        <v>330</v>
      </c>
      <c r="T82" s="142">
        <v>92123</v>
      </c>
    </row>
    <row r="83" spans="1:20" ht="12.75">
      <c r="A83" s="79" t="s">
        <v>162</v>
      </c>
      <c r="B83" s="51" t="s">
        <v>9</v>
      </c>
      <c r="C83" s="52" t="s">
        <v>233</v>
      </c>
      <c r="D83" s="52"/>
      <c r="E83" s="52"/>
      <c r="F83" s="53">
        <v>1939312</v>
      </c>
      <c r="G83" s="53">
        <v>1062308</v>
      </c>
      <c r="H83" s="54">
        <f t="shared" si="14"/>
        <v>3001620</v>
      </c>
      <c r="I83" s="78">
        <v>431</v>
      </c>
      <c r="J83" s="54">
        <f t="shared" si="17"/>
        <v>6964.315545243619</v>
      </c>
      <c r="K83" s="56">
        <f>6470</f>
        <v>6470</v>
      </c>
      <c r="L83" s="57">
        <f t="shared" si="15"/>
        <v>494.31554524361945</v>
      </c>
      <c r="M83" s="57">
        <f t="shared" si="13"/>
        <v>213049.99999999997</v>
      </c>
      <c r="N83" s="52">
        <v>795</v>
      </c>
      <c r="O83" s="59">
        <f t="shared" si="18"/>
        <v>8.760145339929082</v>
      </c>
      <c r="P83" s="60">
        <v>754</v>
      </c>
      <c r="Q83" s="61">
        <f t="shared" si="16"/>
        <v>41</v>
      </c>
      <c r="R83" s="61"/>
      <c r="S83" s="81" t="s">
        <v>335</v>
      </c>
      <c r="T83" s="142">
        <v>92139</v>
      </c>
    </row>
    <row r="84" spans="1:20" ht="12.75">
      <c r="A84" s="50" t="s">
        <v>105</v>
      </c>
      <c r="B84" s="51" t="s">
        <v>9</v>
      </c>
      <c r="C84" s="52" t="s">
        <v>233</v>
      </c>
      <c r="D84" s="52"/>
      <c r="E84" s="52"/>
      <c r="F84" s="53">
        <v>1323963</v>
      </c>
      <c r="G84" s="53">
        <v>2286093</v>
      </c>
      <c r="H84" s="54">
        <f t="shared" si="14"/>
        <v>3610056</v>
      </c>
      <c r="I84" s="78">
        <v>255</v>
      </c>
      <c r="J84" s="54">
        <f t="shared" si="17"/>
        <v>14157.082352941177</v>
      </c>
      <c r="K84" s="56">
        <f>6470</f>
        <v>6470</v>
      </c>
      <c r="L84" s="57">
        <f t="shared" si="15"/>
        <v>7687.082352941177</v>
      </c>
      <c r="M84" s="57">
        <f t="shared" si="13"/>
        <v>1960206.0000000002</v>
      </c>
      <c r="N84" s="52">
        <v>792</v>
      </c>
      <c r="O84" s="59">
        <f t="shared" si="18"/>
        <v>17.875103980986335</v>
      </c>
      <c r="P84" s="60">
        <v>823</v>
      </c>
      <c r="Q84" s="61">
        <f t="shared" si="16"/>
        <v>-31</v>
      </c>
      <c r="R84" s="61"/>
      <c r="S84" s="81" t="s">
        <v>226</v>
      </c>
      <c r="T84" s="142">
        <v>92117</v>
      </c>
    </row>
    <row r="85" spans="1:20" ht="12.75">
      <c r="A85" s="79" t="s">
        <v>141</v>
      </c>
      <c r="B85" s="51" t="s">
        <v>9</v>
      </c>
      <c r="C85" s="52" t="s">
        <v>233</v>
      </c>
      <c r="D85" s="52"/>
      <c r="E85" s="52"/>
      <c r="F85" s="53">
        <v>2061029</v>
      </c>
      <c r="G85" s="53">
        <v>710501</v>
      </c>
      <c r="H85" s="54">
        <f t="shared" si="14"/>
        <v>2771530</v>
      </c>
      <c r="I85" s="78">
        <v>432</v>
      </c>
      <c r="J85" s="54">
        <f t="shared" si="17"/>
        <v>6415.5787037037035</v>
      </c>
      <c r="K85" s="56">
        <f>6470</f>
        <v>6470</v>
      </c>
      <c r="L85" s="57">
        <f t="shared" si="15"/>
        <v>-54.42129629629653</v>
      </c>
      <c r="M85" s="57">
        <f t="shared" si="13"/>
        <v>-23510.000000000102</v>
      </c>
      <c r="N85" s="52">
        <v>788</v>
      </c>
      <c r="O85" s="59">
        <f t="shared" si="18"/>
        <v>8.141597339725513</v>
      </c>
      <c r="P85" s="60">
        <v>829</v>
      </c>
      <c r="Q85" s="61">
        <f t="shared" si="16"/>
        <v>-41</v>
      </c>
      <c r="R85" s="61"/>
      <c r="S85" s="81" t="s">
        <v>310</v>
      </c>
      <c r="T85" s="142">
        <v>92119</v>
      </c>
    </row>
    <row r="86" spans="1:20" ht="12.75">
      <c r="A86" s="79" t="s">
        <v>173</v>
      </c>
      <c r="B86" s="51" t="s">
        <v>9</v>
      </c>
      <c r="C86" s="52" t="s">
        <v>233</v>
      </c>
      <c r="D86" s="52"/>
      <c r="E86" s="52"/>
      <c r="F86" s="53">
        <v>3817628</v>
      </c>
      <c r="G86" s="53">
        <v>1228931</v>
      </c>
      <c r="H86" s="54">
        <f t="shared" si="14"/>
        <v>5046559</v>
      </c>
      <c r="I86" s="78">
        <v>779</v>
      </c>
      <c r="J86" s="54">
        <f t="shared" si="17"/>
        <v>6478.252888318357</v>
      </c>
      <c r="K86" s="56">
        <f>6470</f>
        <v>6470</v>
      </c>
      <c r="L86" s="57">
        <f t="shared" si="15"/>
        <v>8.252888318356781</v>
      </c>
      <c r="M86" s="57">
        <f t="shared" si="13"/>
        <v>6428.999999999933</v>
      </c>
      <c r="N86" s="52">
        <v>788</v>
      </c>
      <c r="O86" s="59">
        <f t="shared" si="18"/>
        <v>8.221133107002991</v>
      </c>
      <c r="P86" s="60">
        <v>787</v>
      </c>
      <c r="Q86" s="61">
        <f t="shared" si="16"/>
        <v>1</v>
      </c>
      <c r="R86" s="61"/>
      <c r="S86" s="81" t="s">
        <v>354</v>
      </c>
      <c r="T86" s="142">
        <v>92105</v>
      </c>
    </row>
    <row r="87" spans="1:20" ht="12.75">
      <c r="A87" s="50" t="s">
        <v>30</v>
      </c>
      <c r="B87" s="51" t="s">
        <v>29</v>
      </c>
      <c r="C87" s="52" t="s">
        <v>233</v>
      </c>
      <c r="D87" s="52"/>
      <c r="E87" s="52"/>
      <c r="F87" s="53">
        <v>3056218</v>
      </c>
      <c r="G87" s="53">
        <v>989625</v>
      </c>
      <c r="H87" s="54">
        <f t="shared" si="14"/>
        <v>4045843</v>
      </c>
      <c r="I87" s="55">
        <v>660</v>
      </c>
      <c r="J87" s="54">
        <f t="shared" si="17"/>
        <v>6130.065151515151</v>
      </c>
      <c r="K87" s="56">
        <f>6470</f>
        <v>6470</v>
      </c>
      <c r="L87" s="57">
        <f t="shared" si="15"/>
        <v>-339.93484848484877</v>
      </c>
      <c r="M87" s="57">
        <f t="shared" si="13"/>
        <v>-224357.00000000017</v>
      </c>
      <c r="N87" s="58">
        <v>787</v>
      </c>
      <c r="O87" s="59">
        <f t="shared" si="18"/>
        <v>7.789155211582149</v>
      </c>
      <c r="P87" s="60">
        <v>787</v>
      </c>
      <c r="Q87" s="61">
        <f t="shared" si="16"/>
        <v>0</v>
      </c>
      <c r="R87" s="61"/>
      <c r="S87" s="81" t="s">
        <v>296</v>
      </c>
      <c r="T87" s="142">
        <v>92114</v>
      </c>
    </row>
    <row r="88" spans="1:20" ht="12.75">
      <c r="A88" s="79" t="s">
        <v>192</v>
      </c>
      <c r="B88" s="51" t="s">
        <v>9</v>
      </c>
      <c r="C88" s="52" t="s">
        <v>233</v>
      </c>
      <c r="D88" s="52"/>
      <c r="E88" s="52"/>
      <c r="F88" s="53">
        <v>2850632</v>
      </c>
      <c r="G88" s="53">
        <v>1191588</v>
      </c>
      <c r="H88" s="54">
        <f t="shared" si="14"/>
        <v>4042220</v>
      </c>
      <c r="I88" s="78">
        <v>561</v>
      </c>
      <c r="J88" s="54">
        <f t="shared" si="17"/>
        <v>7205.383244206773</v>
      </c>
      <c r="K88" s="56">
        <f>6470</f>
        <v>6470</v>
      </c>
      <c r="L88" s="57">
        <f t="shared" si="15"/>
        <v>735.3832442067733</v>
      </c>
      <c r="M88" s="57">
        <f t="shared" si="13"/>
        <v>412549.9999999998</v>
      </c>
      <c r="N88" s="52">
        <v>787</v>
      </c>
      <c r="O88" s="59">
        <f t="shared" si="18"/>
        <v>9.155506028216992</v>
      </c>
      <c r="P88" s="60">
        <v>760</v>
      </c>
      <c r="Q88" s="61">
        <f t="shared" si="16"/>
        <v>27</v>
      </c>
      <c r="R88" s="61"/>
      <c r="S88" s="81" t="s">
        <v>369</v>
      </c>
      <c r="T88" s="142">
        <v>92114</v>
      </c>
    </row>
    <row r="89" spans="1:20" ht="12.75">
      <c r="A89" s="50" t="s">
        <v>114</v>
      </c>
      <c r="B89" s="51" t="s">
        <v>9</v>
      </c>
      <c r="C89" s="52" t="s">
        <v>233</v>
      </c>
      <c r="D89" s="52"/>
      <c r="E89" s="52"/>
      <c r="F89" s="53">
        <v>2849505</v>
      </c>
      <c r="G89" s="53">
        <v>945176</v>
      </c>
      <c r="H89" s="54">
        <f t="shared" si="14"/>
        <v>3794681</v>
      </c>
      <c r="I89" s="78">
        <v>639</v>
      </c>
      <c r="J89" s="54">
        <f t="shared" si="17"/>
        <v>5938.467918622849</v>
      </c>
      <c r="K89" s="56">
        <f>6470</f>
        <v>6470</v>
      </c>
      <c r="L89" s="57">
        <f t="shared" si="15"/>
        <v>-531.5320813771514</v>
      </c>
      <c r="M89" s="57">
        <f t="shared" si="13"/>
        <v>-339648.9999999997</v>
      </c>
      <c r="N89" s="52">
        <v>786</v>
      </c>
      <c r="O89" s="59">
        <f t="shared" si="18"/>
        <v>7.555302695448916</v>
      </c>
      <c r="P89" s="60">
        <v>765</v>
      </c>
      <c r="Q89" s="61">
        <f t="shared" si="16"/>
        <v>21</v>
      </c>
      <c r="R89" s="61"/>
      <c r="S89" s="81" t="s">
        <v>217</v>
      </c>
      <c r="T89" s="142">
        <v>92114</v>
      </c>
    </row>
    <row r="90" spans="1:20" ht="12.75">
      <c r="A90" s="79" t="s">
        <v>198</v>
      </c>
      <c r="B90" s="51" t="s">
        <v>165</v>
      </c>
      <c r="C90" s="52" t="s">
        <v>233</v>
      </c>
      <c r="D90" s="52"/>
      <c r="E90" s="52"/>
      <c r="F90" s="53">
        <v>1541138</v>
      </c>
      <c r="G90" s="53">
        <v>1541797</v>
      </c>
      <c r="H90" s="54">
        <f t="shared" si="14"/>
        <v>3082935</v>
      </c>
      <c r="I90" s="78">
        <v>347</v>
      </c>
      <c r="J90" s="54">
        <f t="shared" si="17"/>
        <v>8884.538904899135</v>
      </c>
      <c r="K90" s="56">
        <f>6470</f>
        <v>6470</v>
      </c>
      <c r="L90" s="57">
        <f t="shared" si="15"/>
        <v>2414.5389048991346</v>
      </c>
      <c r="M90" s="57">
        <f t="shared" si="13"/>
        <v>837844.9999999998</v>
      </c>
      <c r="N90" s="52">
        <v>785</v>
      </c>
      <c r="O90" s="59">
        <f t="shared" si="18"/>
        <v>11.317883955285522</v>
      </c>
      <c r="P90" s="60">
        <v>772</v>
      </c>
      <c r="Q90" s="61">
        <f t="shared" si="16"/>
        <v>13</v>
      </c>
      <c r="R90" s="61"/>
      <c r="S90" s="81" t="s">
        <v>375</v>
      </c>
      <c r="T90" s="142">
        <v>92117</v>
      </c>
    </row>
    <row r="91" spans="1:20" ht="12.75">
      <c r="A91" s="79" t="s">
        <v>174</v>
      </c>
      <c r="B91" s="51" t="s">
        <v>9</v>
      </c>
      <c r="C91" s="52" t="s">
        <v>233</v>
      </c>
      <c r="D91" s="52"/>
      <c r="E91" s="52"/>
      <c r="F91" s="53">
        <v>1787239</v>
      </c>
      <c r="G91" s="53">
        <v>1020681</v>
      </c>
      <c r="H91" s="54">
        <f t="shared" si="14"/>
        <v>2807920</v>
      </c>
      <c r="I91" s="78">
        <v>380</v>
      </c>
      <c r="J91" s="54">
        <f t="shared" si="17"/>
        <v>7389.263157894737</v>
      </c>
      <c r="K91" s="56">
        <f>6470</f>
        <v>6470</v>
      </c>
      <c r="L91" s="57">
        <f t="shared" si="15"/>
        <v>919.2631578947367</v>
      </c>
      <c r="M91" s="57">
        <f t="shared" si="13"/>
        <v>349319.99999999994</v>
      </c>
      <c r="N91" s="52">
        <v>777</v>
      </c>
      <c r="O91" s="59">
        <f t="shared" si="18"/>
        <v>9.50999119420172</v>
      </c>
      <c r="P91" s="60">
        <v>748</v>
      </c>
      <c r="Q91" s="61">
        <f t="shared" si="16"/>
        <v>29</v>
      </c>
      <c r="R91" s="61"/>
      <c r="S91" s="81" t="s">
        <v>351</v>
      </c>
      <c r="T91" s="142">
        <v>92139</v>
      </c>
    </row>
    <row r="92" spans="1:20" ht="12.75">
      <c r="A92" s="79" t="s">
        <v>144</v>
      </c>
      <c r="B92" s="51" t="s">
        <v>9</v>
      </c>
      <c r="C92" s="52" t="s">
        <v>233</v>
      </c>
      <c r="D92" s="52"/>
      <c r="E92" s="52"/>
      <c r="F92" s="53">
        <v>2881158</v>
      </c>
      <c r="G92" s="53">
        <v>1165811</v>
      </c>
      <c r="H92" s="54">
        <f t="shared" si="14"/>
        <v>4046969</v>
      </c>
      <c r="I92" s="78">
        <v>608</v>
      </c>
      <c r="J92" s="54">
        <f t="shared" si="17"/>
        <v>6656.199013157895</v>
      </c>
      <c r="K92" s="56">
        <f>6470</f>
        <v>6470</v>
      </c>
      <c r="L92" s="57">
        <f t="shared" si="15"/>
        <v>186.19901315789502</v>
      </c>
      <c r="M92" s="57">
        <f t="shared" si="13"/>
        <v>113209.00000000017</v>
      </c>
      <c r="N92" s="52">
        <v>773</v>
      </c>
      <c r="O92" s="59">
        <f t="shared" si="18"/>
        <v>8.610865476271533</v>
      </c>
      <c r="P92" s="60">
        <v>716</v>
      </c>
      <c r="Q92" s="61">
        <f t="shared" si="16"/>
        <v>57</v>
      </c>
      <c r="R92" s="61"/>
      <c r="S92" s="81" t="s">
        <v>315</v>
      </c>
      <c r="T92" s="142">
        <v>92105</v>
      </c>
    </row>
    <row r="93" spans="1:20" ht="12.75">
      <c r="A93" s="79" t="s">
        <v>311</v>
      </c>
      <c r="B93" s="51" t="s">
        <v>9</v>
      </c>
      <c r="C93" s="52" t="s">
        <v>233</v>
      </c>
      <c r="D93" s="52"/>
      <c r="E93" s="52"/>
      <c r="F93" s="53">
        <v>1737143</v>
      </c>
      <c r="G93" s="53">
        <v>976902</v>
      </c>
      <c r="H93" s="54">
        <f t="shared" si="14"/>
        <v>2714045</v>
      </c>
      <c r="I93" s="78">
        <v>359</v>
      </c>
      <c r="J93" s="54">
        <f t="shared" si="17"/>
        <v>7560.013927576601</v>
      </c>
      <c r="K93" s="56">
        <f>6470</f>
        <v>6470</v>
      </c>
      <c r="L93" s="57">
        <f t="shared" si="15"/>
        <v>1090.0139275766014</v>
      </c>
      <c r="M93" s="57">
        <f t="shared" si="13"/>
        <v>391314.9999999999</v>
      </c>
      <c r="N93" s="52">
        <v>773</v>
      </c>
      <c r="O93" s="59">
        <f t="shared" si="18"/>
        <v>9.780095637227168</v>
      </c>
      <c r="P93" s="60">
        <v>743</v>
      </c>
      <c r="Q93" s="61">
        <f t="shared" si="16"/>
        <v>30</v>
      </c>
      <c r="R93" s="61"/>
      <c r="S93" s="81" t="s">
        <v>312</v>
      </c>
      <c r="T93" s="142">
        <v>92116</v>
      </c>
    </row>
    <row r="94" spans="1:20" ht="12.75">
      <c r="A94" s="79" t="s">
        <v>125</v>
      </c>
      <c r="B94" s="51" t="s">
        <v>9</v>
      </c>
      <c r="C94" s="52" t="s">
        <v>233</v>
      </c>
      <c r="D94" s="52"/>
      <c r="E94" s="52"/>
      <c r="F94" s="53">
        <v>1314152</v>
      </c>
      <c r="G94" s="53">
        <v>608410</v>
      </c>
      <c r="H94" s="54">
        <f t="shared" si="14"/>
        <v>1922562</v>
      </c>
      <c r="I94" s="78">
        <v>240</v>
      </c>
      <c r="J94" s="54">
        <f t="shared" si="17"/>
        <v>8010.675</v>
      </c>
      <c r="K94" s="56">
        <f>6470</f>
        <v>6470</v>
      </c>
      <c r="L94" s="57">
        <f t="shared" si="15"/>
        <v>1540.6750000000002</v>
      </c>
      <c r="M94" s="57">
        <f t="shared" si="13"/>
        <v>369762.00000000006</v>
      </c>
      <c r="N94" s="52">
        <v>770</v>
      </c>
      <c r="O94" s="59">
        <f t="shared" si="18"/>
        <v>10.403474025974026</v>
      </c>
      <c r="P94" s="60">
        <v>808</v>
      </c>
      <c r="Q94" s="61">
        <f t="shared" si="16"/>
        <v>-38</v>
      </c>
      <c r="R94" s="61"/>
      <c r="S94" s="81" t="s">
        <v>207</v>
      </c>
      <c r="T94" s="142">
        <v>92123</v>
      </c>
    </row>
    <row r="95" spans="1:20" ht="12.75">
      <c r="A95" s="79" t="s">
        <v>157</v>
      </c>
      <c r="B95" s="51" t="s">
        <v>9</v>
      </c>
      <c r="C95" s="52" t="s">
        <v>233</v>
      </c>
      <c r="D95" s="52"/>
      <c r="E95" s="52"/>
      <c r="F95" s="53">
        <v>2919522</v>
      </c>
      <c r="G95" s="53">
        <v>1170998</v>
      </c>
      <c r="H95" s="54">
        <f t="shared" si="14"/>
        <v>4090520</v>
      </c>
      <c r="I95" s="78">
        <v>627</v>
      </c>
      <c r="J95" s="54">
        <f t="shared" si="17"/>
        <v>6523.955342902711</v>
      </c>
      <c r="K95" s="56">
        <f>6470</f>
        <v>6470</v>
      </c>
      <c r="L95" s="57">
        <f t="shared" si="15"/>
        <v>53.95534290271098</v>
      </c>
      <c r="M95" s="57">
        <f t="shared" si="13"/>
        <v>33829.99999999978</v>
      </c>
      <c r="N95" s="52">
        <v>768</v>
      </c>
      <c r="O95" s="59">
        <f t="shared" si="18"/>
        <v>8.494733519404571</v>
      </c>
      <c r="P95" s="60">
        <v>720</v>
      </c>
      <c r="Q95" s="61">
        <f t="shared" si="16"/>
        <v>48</v>
      </c>
      <c r="R95" s="61"/>
      <c r="S95" s="81" t="s">
        <v>329</v>
      </c>
      <c r="T95" s="142">
        <v>92105</v>
      </c>
    </row>
    <row r="96" spans="1:20" ht="12.75">
      <c r="A96" s="79" t="s">
        <v>138</v>
      </c>
      <c r="B96" s="51" t="s">
        <v>9</v>
      </c>
      <c r="C96" s="52" t="s">
        <v>233</v>
      </c>
      <c r="D96" s="52"/>
      <c r="E96" s="52"/>
      <c r="F96" s="53">
        <v>1402792</v>
      </c>
      <c r="G96" s="53">
        <v>839958</v>
      </c>
      <c r="H96" s="54">
        <f t="shared" si="14"/>
        <v>2242750</v>
      </c>
      <c r="I96" s="78">
        <v>279</v>
      </c>
      <c r="J96" s="54">
        <f t="shared" si="17"/>
        <v>8038.530465949821</v>
      </c>
      <c r="K96" s="56">
        <f>6470</f>
        <v>6470</v>
      </c>
      <c r="L96" s="57">
        <f t="shared" si="15"/>
        <v>1568.5304659498206</v>
      </c>
      <c r="M96" s="57">
        <f t="shared" si="13"/>
        <v>437619.99999999994</v>
      </c>
      <c r="N96" s="52">
        <v>768</v>
      </c>
      <c r="O96" s="59">
        <f t="shared" si="18"/>
        <v>10.466836544205496</v>
      </c>
      <c r="P96" s="60">
        <v>760</v>
      </c>
      <c r="Q96" s="61">
        <f t="shared" si="16"/>
        <v>8</v>
      </c>
      <c r="R96" s="61"/>
      <c r="S96" s="81" t="s">
        <v>309</v>
      </c>
      <c r="T96" s="142">
        <v>92116</v>
      </c>
    </row>
    <row r="97" spans="1:20" ht="12.75">
      <c r="A97" s="79" t="s">
        <v>181</v>
      </c>
      <c r="B97" s="51" t="s">
        <v>9</v>
      </c>
      <c r="C97" s="52" t="s">
        <v>233</v>
      </c>
      <c r="D97" s="52"/>
      <c r="E97" s="52"/>
      <c r="F97" s="53">
        <v>1865466</v>
      </c>
      <c r="G97" s="53">
        <v>514742</v>
      </c>
      <c r="H97" s="54">
        <f t="shared" si="14"/>
        <v>2380208</v>
      </c>
      <c r="I97" s="78">
        <v>390</v>
      </c>
      <c r="J97" s="54">
        <f t="shared" si="17"/>
        <v>6103.097435897436</v>
      </c>
      <c r="K97" s="56">
        <f>6470</f>
        <v>6470</v>
      </c>
      <c r="L97" s="57">
        <f t="shared" si="15"/>
        <v>-366.9025641025637</v>
      </c>
      <c r="M97" s="57">
        <f t="shared" si="13"/>
        <v>-143091.99999999985</v>
      </c>
      <c r="N97" s="52">
        <v>766</v>
      </c>
      <c r="O97" s="59">
        <f t="shared" si="18"/>
        <v>7.967490125192476</v>
      </c>
      <c r="P97" s="60">
        <v>803</v>
      </c>
      <c r="Q97" s="61">
        <f t="shared" si="16"/>
        <v>-37</v>
      </c>
      <c r="R97" s="61"/>
      <c r="S97" s="81" t="s">
        <v>355</v>
      </c>
      <c r="T97" s="142">
        <v>92111</v>
      </c>
    </row>
    <row r="98" spans="1:20" ht="12.75">
      <c r="A98" s="79" t="s">
        <v>171</v>
      </c>
      <c r="B98" s="51" t="s">
        <v>9</v>
      </c>
      <c r="C98" s="52" t="s">
        <v>233</v>
      </c>
      <c r="D98" s="52"/>
      <c r="E98" s="52"/>
      <c r="F98" s="53">
        <v>1791329</v>
      </c>
      <c r="G98" s="53">
        <v>583591</v>
      </c>
      <c r="H98" s="54">
        <f t="shared" si="14"/>
        <v>2374920</v>
      </c>
      <c r="I98" s="78">
        <v>330</v>
      </c>
      <c r="J98" s="54">
        <f t="shared" si="17"/>
        <v>7196.727272727273</v>
      </c>
      <c r="K98" s="56">
        <f>6470</f>
        <v>6470</v>
      </c>
      <c r="L98" s="57">
        <f t="shared" si="15"/>
        <v>726.727272727273</v>
      </c>
      <c r="M98" s="57">
        <f t="shared" si="13"/>
        <v>239820.0000000001</v>
      </c>
      <c r="N98" s="52">
        <v>766</v>
      </c>
      <c r="O98" s="59">
        <f t="shared" si="18"/>
        <v>9.395205316876336</v>
      </c>
      <c r="P98" s="60">
        <v>726</v>
      </c>
      <c r="Q98" s="61">
        <f t="shared" si="16"/>
        <v>40</v>
      </c>
      <c r="R98" s="61"/>
      <c r="S98" s="81" t="s">
        <v>343</v>
      </c>
      <c r="T98" s="142">
        <v>92116</v>
      </c>
    </row>
    <row r="99" spans="1:20" ht="12.75">
      <c r="A99" s="50" t="s">
        <v>120</v>
      </c>
      <c r="B99" s="51" t="s">
        <v>9</v>
      </c>
      <c r="C99" s="52" t="s">
        <v>233</v>
      </c>
      <c r="D99" s="52"/>
      <c r="E99" s="52"/>
      <c r="F99" s="53">
        <v>2283298</v>
      </c>
      <c r="G99" s="53">
        <v>947367</v>
      </c>
      <c r="H99" s="54">
        <f t="shared" si="14"/>
        <v>3230665</v>
      </c>
      <c r="I99" s="78">
        <v>451</v>
      </c>
      <c r="J99" s="54">
        <f t="shared" si="17"/>
        <v>7163.337028824833</v>
      </c>
      <c r="K99" s="56">
        <f>6470</f>
        <v>6470</v>
      </c>
      <c r="L99" s="57">
        <f t="shared" si="15"/>
        <v>693.3370288248334</v>
      </c>
      <c r="M99" s="57">
        <f t="shared" si="13"/>
        <v>312694.9999999999</v>
      </c>
      <c r="N99" s="52">
        <v>758</v>
      </c>
      <c r="O99" s="59">
        <f t="shared" si="18"/>
        <v>9.450312702935136</v>
      </c>
      <c r="P99" s="60">
        <v>728</v>
      </c>
      <c r="Q99" s="61">
        <f t="shared" si="16"/>
        <v>30</v>
      </c>
      <c r="R99" s="61"/>
      <c r="S99" s="81" t="s">
        <v>211</v>
      </c>
      <c r="T99" s="142">
        <v>92105</v>
      </c>
    </row>
    <row r="100" spans="1:20" ht="12.75">
      <c r="A100" s="79" t="s">
        <v>140</v>
      </c>
      <c r="B100" s="51" t="s">
        <v>9</v>
      </c>
      <c r="C100" s="52" t="s">
        <v>233</v>
      </c>
      <c r="D100" s="52"/>
      <c r="E100" s="52"/>
      <c r="F100" s="53">
        <v>2606695</v>
      </c>
      <c r="G100" s="53">
        <v>890406</v>
      </c>
      <c r="H100" s="54">
        <f t="shared" si="14"/>
        <v>3497101</v>
      </c>
      <c r="I100" s="78">
        <v>543</v>
      </c>
      <c r="J100" s="54">
        <f t="shared" si="17"/>
        <v>6440.333333333333</v>
      </c>
      <c r="K100" s="56">
        <f>6470</f>
        <v>6470</v>
      </c>
      <c r="L100" s="57">
        <f t="shared" si="15"/>
        <v>-29.66666666666697</v>
      </c>
      <c r="M100" s="57">
        <f t="shared" si="13"/>
        <v>-16109.000000000164</v>
      </c>
      <c r="N100" s="52">
        <v>755</v>
      </c>
      <c r="O100" s="59">
        <f t="shared" si="18"/>
        <v>8.530242825607063</v>
      </c>
      <c r="P100" s="60">
        <v>747</v>
      </c>
      <c r="Q100" s="61">
        <f t="shared" si="16"/>
        <v>8</v>
      </c>
      <c r="R100" s="61"/>
      <c r="S100" s="81" t="s">
        <v>319</v>
      </c>
      <c r="T100" s="142">
        <v>92114</v>
      </c>
    </row>
    <row r="101" spans="1:20" ht="12.75">
      <c r="A101" s="79" t="s">
        <v>129</v>
      </c>
      <c r="B101" s="51" t="s">
        <v>9</v>
      </c>
      <c r="C101" s="52" t="s">
        <v>233</v>
      </c>
      <c r="D101" s="52"/>
      <c r="E101" s="52"/>
      <c r="F101" s="53">
        <v>3017235</v>
      </c>
      <c r="G101" s="53">
        <v>1627602</v>
      </c>
      <c r="H101" s="54">
        <f t="shared" si="14"/>
        <v>4644837</v>
      </c>
      <c r="I101" s="78">
        <v>638</v>
      </c>
      <c r="J101" s="54">
        <f t="shared" si="17"/>
        <v>7280.308777429467</v>
      </c>
      <c r="K101" s="56">
        <f>6470</f>
        <v>6470</v>
      </c>
      <c r="L101" s="57">
        <f t="shared" si="15"/>
        <v>810.3087774294672</v>
      </c>
      <c r="M101" s="57">
        <f t="shared" si="13"/>
        <v>516977.0000000001</v>
      </c>
      <c r="N101" s="52">
        <v>755</v>
      </c>
      <c r="O101" s="59">
        <f t="shared" si="18"/>
        <v>9.642793082688035</v>
      </c>
      <c r="P101" s="60">
        <v>712</v>
      </c>
      <c r="Q101" s="61">
        <f t="shared" si="16"/>
        <v>43</v>
      </c>
      <c r="R101" s="61"/>
      <c r="S101" s="81" t="s">
        <v>299</v>
      </c>
      <c r="T101" s="142">
        <v>92104</v>
      </c>
    </row>
    <row r="102" spans="1:20" ht="12.75">
      <c r="A102" s="79" t="s">
        <v>122</v>
      </c>
      <c r="B102" s="51" t="s">
        <v>165</v>
      </c>
      <c r="C102" s="52" t="s">
        <v>233</v>
      </c>
      <c r="D102" s="52"/>
      <c r="E102" s="52"/>
      <c r="F102" s="53">
        <v>3767757</v>
      </c>
      <c r="G102" s="53">
        <v>1417156</v>
      </c>
      <c r="H102" s="54">
        <f t="shared" si="14"/>
        <v>5184913</v>
      </c>
      <c r="I102" s="78">
        <v>845</v>
      </c>
      <c r="J102" s="54">
        <f t="shared" si="17"/>
        <v>6135.991715976332</v>
      </c>
      <c r="K102" s="56">
        <f>6470</f>
        <v>6470</v>
      </c>
      <c r="L102" s="57">
        <f t="shared" si="15"/>
        <v>-334.00828402366824</v>
      </c>
      <c r="M102" s="57">
        <f t="shared" si="13"/>
        <v>-282236.99999999965</v>
      </c>
      <c r="N102" s="52">
        <v>754</v>
      </c>
      <c r="O102" s="59">
        <f t="shared" si="18"/>
        <v>8.137920047713967</v>
      </c>
      <c r="P102" s="60">
        <v>727</v>
      </c>
      <c r="Q102" s="61">
        <f t="shared" si="16"/>
        <v>27</v>
      </c>
      <c r="R102" s="61"/>
      <c r="S102" s="81" t="s">
        <v>209</v>
      </c>
      <c r="T102" s="142">
        <v>92102</v>
      </c>
    </row>
    <row r="103" spans="1:20" ht="12.75">
      <c r="A103" s="79" t="s">
        <v>153</v>
      </c>
      <c r="B103" s="51" t="s">
        <v>9</v>
      </c>
      <c r="C103" s="52" t="s">
        <v>233</v>
      </c>
      <c r="D103" s="52"/>
      <c r="E103" s="52"/>
      <c r="F103" s="53">
        <v>1779780</v>
      </c>
      <c r="G103" s="53">
        <v>726797</v>
      </c>
      <c r="H103" s="54">
        <f t="shared" si="14"/>
        <v>2506577</v>
      </c>
      <c r="I103" s="78">
        <v>300</v>
      </c>
      <c r="J103" s="54">
        <f t="shared" si="17"/>
        <v>8355.256666666666</v>
      </c>
      <c r="K103" s="56">
        <f>6470</f>
        <v>6470</v>
      </c>
      <c r="L103" s="57">
        <f t="shared" si="15"/>
        <v>1885.2566666666662</v>
      </c>
      <c r="M103" s="57">
        <f aca="true" t="shared" si="19" ref="M103:M134">I103*L103</f>
        <v>565576.9999999999</v>
      </c>
      <c r="N103" s="52">
        <v>753</v>
      </c>
      <c r="O103" s="59">
        <f t="shared" si="18"/>
        <v>11.095958388667551</v>
      </c>
      <c r="P103" s="60">
        <v>747</v>
      </c>
      <c r="Q103" s="61">
        <f t="shared" si="16"/>
        <v>6</v>
      </c>
      <c r="R103" s="61"/>
      <c r="S103" s="81" t="s">
        <v>325</v>
      </c>
      <c r="T103" s="142">
        <v>92104</v>
      </c>
    </row>
    <row r="104" spans="1:20" ht="12.75">
      <c r="A104" s="79" t="s">
        <v>134</v>
      </c>
      <c r="B104" s="51" t="s">
        <v>9</v>
      </c>
      <c r="C104" s="52" t="s">
        <v>233</v>
      </c>
      <c r="D104" s="52"/>
      <c r="E104" s="52"/>
      <c r="F104" s="53">
        <v>2930247</v>
      </c>
      <c r="G104" s="53">
        <v>1161687</v>
      </c>
      <c r="H104" s="54">
        <f t="shared" si="14"/>
        <v>4091934</v>
      </c>
      <c r="I104" s="78">
        <v>635</v>
      </c>
      <c r="J104" s="54">
        <f t="shared" si="17"/>
        <v>6443.990551181102</v>
      </c>
      <c r="K104" s="56">
        <f>6470</f>
        <v>6470</v>
      </c>
      <c r="L104" s="57">
        <f t="shared" si="15"/>
        <v>-26.00944881889791</v>
      </c>
      <c r="M104" s="57">
        <f t="shared" si="19"/>
        <v>-16516.00000000017</v>
      </c>
      <c r="N104" s="52">
        <v>746</v>
      </c>
      <c r="O104" s="59">
        <f t="shared" si="18"/>
        <v>8.63805703911676</v>
      </c>
      <c r="P104" s="60">
        <v>746</v>
      </c>
      <c r="Q104" s="61">
        <f t="shared" si="16"/>
        <v>0</v>
      </c>
      <c r="R104" s="61"/>
      <c r="S104" s="81" t="s">
        <v>304</v>
      </c>
      <c r="T104" s="142">
        <v>92105</v>
      </c>
    </row>
    <row r="105" spans="1:20" ht="12.75">
      <c r="A105" s="79" t="s">
        <v>152</v>
      </c>
      <c r="B105" s="51" t="s">
        <v>9</v>
      </c>
      <c r="C105" s="52" t="s">
        <v>233</v>
      </c>
      <c r="D105" s="52"/>
      <c r="E105" s="52"/>
      <c r="F105" s="53">
        <v>2491769</v>
      </c>
      <c r="G105" s="53">
        <v>1191707</v>
      </c>
      <c r="H105" s="54">
        <f t="shared" si="14"/>
        <v>3683476</v>
      </c>
      <c r="I105" s="78">
        <v>535</v>
      </c>
      <c r="J105" s="54">
        <f t="shared" si="17"/>
        <v>6885.001869158878</v>
      </c>
      <c r="K105" s="56">
        <f>6470</f>
        <v>6470</v>
      </c>
      <c r="L105" s="57">
        <f t="shared" si="15"/>
        <v>415.00186915887843</v>
      </c>
      <c r="M105" s="57">
        <f t="shared" si="19"/>
        <v>222025.99999999997</v>
      </c>
      <c r="N105" s="52">
        <v>745</v>
      </c>
      <c r="O105" s="59">
        <f t="shared" si="18"/>
        <v>9.241613247193126</v>
      </c>
      <c r="P105" s="60">
        <v>728</v>
      </c>
      <c r="Q105" s="61">
        <f t="shared" si="16"/>
        <v>17</v>
      </c>
      <c r="R105" s="61"/>
      <c r="S105" s="81" t="s">
        <v>324</v>
      </c>
      <c r="T105" s="142">
        <v>92115</v>
      </c>
    </row>
    <row r="106" spans="1:20" ht="12.75">
      <c r="A106" s="79" t="s">
        <v>161</v>
      </c>
      <c r="B106" s="51" t="s">
        <v>165</v>
      </c>
      <c r="C106" s="52" t="s">
        <v>233</v>
      </c>
      <c r="D106" s="52"/>
      <c r="E106" s="52"/>
      <c r="F106" s="53">
        <v>1519988</v>
      </c>
      <c r="G106" s="53">
        <v>1523301</v>
      </c>
      <c r="H106" s="54">
        <f aca="true" t="shared" si="20" ref="H106:H137">SUM(F106:G106)</f>
        <v>3043289</v>
      </c>
      <c r="I106" s="78">
        <v>299</v>
      </c>
      <c r="J106" s="54">
        <f t="shared" si="17"/>
        <v>10178.224080267559</v>
      </c>
      <c r="K106" s="56">
        <f>6470</f>
        <v>6470</v>
      </c>
      <c r="L106" s="57">
        <f aca="true" t="shared" si="21" ref="L106:L137">J106-K106</f>
        <v>3708.2240802675587</v>
      </c>
      <c r="M106" s="57">
        <f t="shared" si="19"/>
        <v>1108759</v>
      </c>
      <c r="N106" s="52">
        <v>743</v>
      </c>
      <c r="O106" s="59">
        <f t="shared" si="18"/>
        <v>13.698821103994023</v>
      </c>
      <c r="P106" s="60">
        <v>825</v>
      </c>
      <c r="Q106" s="61">
        <f t="shared" si="16"/>
        <v>-82</v>
      </c>
      <c r="R106" s="61"/>
      <c r="S106" s="81" t="s">
        <v>334</v>
      </c>
      <c r="T106" s="142">
        <v>92117</v>
      </c>
    </row>
    <row r="107" spans="1:20" ht="12.75">
      <c r="A107" s="79" t="s">
        <v>195</v>
      </c>
      <c r="B107" s="51" t="s">
        <v>9</v>
      </c>
      <c r="C107" s="52" t="s">
        <v>233</v>
      </c>
      <c r="D107" s="52"/>
      <c r="E107" s="52"/>
      <c r="F107" s="53">
        <v>1464524</v>
      </c>
      <c r="G107" s="53">
        <v>460360</v>
      </c>
      <c r="H107" s="54">
        <f t="shared" si="20"/>
        <v>1924884</v>
      </c>
      <c r="I107" s="78">
        <v>286</v>
      </c>
      <c r="J107" s="54">
        <f t="shared" si="17"/>
        <v>6730.363636363636</v>
      </c>
      <c r="K107" s="56">
        <f>6470</f>
        <v>6470</v>
      </c>
      <c r="L107" s="57">
        <f t="shared" si="21"/>
        <v>260.36363636363603</v>
      </c>
      <c r="M107" s="57">
        <f t="shared" si="19"/>
        <v>74463.99999999991</v>
      </c>
      <c r="N107" s="52">
        <v>740</v>
      </c>
      <c r="O107" s="59">
        <f t="shared" si="18"/>
        <v>9.095085995085995</v>
      </c>
      <c r="P107" s="60">
        <v>760</v>
      </c>
      <c r="Q107" s="61">
        <f t="shared" si="16"/>
        <v>-20</v>
      </c>
      <c r="R107" s="61"/>
      <c r="S107" s="81" t="s">
        <v>372</v>
      </c>
      <c r="T107" s="142">
        <v>92101</v>
      </c>
    </row>
    <row r="108" spans="1:20" ht="12.75">
      <c r="A108" s="79" t="s">
        <v>131</v>
      </c>
      <c r="B108" s="51" t="s">
        <v>9</v>
      </c>
      <c r="C108" s="52" t="s">
        <v>233</v>
      </c>
      <c r="D108" s="52"/>
      <c r="E108" s="52"/>
      <c r="F108" s="53">
        <v>3124372</v>
      </c>
      <c r="G108" s="53">
        <v>1937918</v>
      </c>
      <c r="H108" s="54">
        <f t="shared" si="20"/>
        <v>5062290</v>
      </c>
      <c r="I108" s="78">
        <v>644</v>
      </c>
      <c r="J108" s="54">
        <f t="shared" si="17"/>
        <v>7860.698757763975</v>
      </c>
      <c r="K108" s="56">
        <f>6470</f>
        <v>6470</v>
      </c>
      <c r="L108" s="57">
        <f t="shared" si="21"/>
        <v>1390.6987577639748</v>
      </c>
      <c r="M108" s="57">
        <f t="shared" si="19"/>
        <v>895609.9999999998</v>
      </c>
      <c r="N108" s="52">
        <v>740</v>
      </c>
      <c r="O108" s="59">
        <f t="shared" si="18"/>
        <v>10.622565888870236</v>
      </c>
      <c r="P108" s="60">
        <v>716</v>
      </c>
      <c r="Q108" s="61">
        <f aca="true" t="shared" si="22" ref="Q108:Q139">N108-P108</f>
        <v>24</v>
      </c>
      <c r="R108" s="61"/>
      <c r="S108" s="81" t="s">
        <v>301</v>
      </c>
      <c r="T108" s="142">
        <v>92114</v>
      </c>
    </row>
    <row r="109" spans="1:20" ht="12.75">
      <c r="A109" s="79" t="s">
        <v>182</v>
      </c>
      <c r="B109" s="51" t="s">
        <v>9</v>
      </c>
      <c r="C109" s="52" t="s">
        <v>233</v>
      </c>
      <c r="D109" s="52"/>
      <c r="E109" s="52"/>
      <c r="F109" s="53">
        <v>1371182</v>
      </c>
      <c r="G109" s="53">
        <v>912284</v>
      </c>
      <c r="H109" s="54">
        <f t="shared" si="20"/>
        <v>2283466</v>
      </c>
      <c r="I109" s="78">
        <v>280</v>
      </c>
      <c r="J109" s="54">
        <f t="shared" si="17"/>
        <v>8155.2357142857145</v>
      </c>
      <c r="K109" s="56">
        <f>6470</f>
        <v>6470</v>
      </c>
      <c r="L109" s="57">
        <f t="shared" si="21"/>
        <v>1685.2357142857145</v>
      </c>
      <c r="M109" s="57">
        <f t="shared" si="19"/>
        <v>471866.00000000006</v>
      </c>
      <c r="N109" s="52">
        <v>740</v>
      </c>
      <c r="O109" s="59">
        <f t="shared" si="18"/>
        <v>11.020588803088803</v>
      </c>
      <c r="P109" s="60">
        <v>745</v>
      </c>
      <c r="Q109" s="61">
        <f t="shared" si="22"/>
        <v>-5</v>
      </c>
      <c r="R109" s="61"/>
      <c r="S109" s="81" t="s">
        <v>357</v>
      </c>
      <c r="T109" s="142">
        <v>92105</v>
      </c>
    </row>
    <row r="110" spans="1:20" ht="12.75">
      <c r="A110" s="50" t="s">
        <v>38</v>
      </c>
      <c r="B110" s="51" t="s">
        <v>29</v>
      </c>
      <c r="C110" s="52" t="s">
        <v>233</v>
      </c>
      <c r="D110" s="52"/>
      <c r="E110" s="52"/>
      <c r="F110" s="53">
        <v>2759617</v>
      </c>
      <c r="G110" s="53">
        <v>1100561</v>
      </c>
      <c r="H110" s="54">
        <f t="shared" si="20"/>
        <v>3860178</v>
      </c>
      <c r="I110" s="55">
        <v>578</v>
      </c>
      <c r="J110" s="54">
        <f t="shared" si="17"/>
        <v>6678.508650519031</v>
      </c>
      <c r="K110" s="56">
        <f>6470</f>
        <v>6470</v>
      </c>
      <c r="L110" s="57">
        <f t="shared" si="21"/>
        <v>208.5086505190311</v>
      </c>
      <c r="M110" s="57">
        <f t="shared" si="19"/>
        <v>120517.99999999999</v>
      </c>
      <c r="N110" s="58">
        <v>738</v>
      </c>
      <c r="O110" s="59">
        <f t="shared" si="18"/>
        <v>9.04946971615045</v>
      </c>
      <c r="P110" s="60">
        <v>709</v>
      </c>
      <c r="Q110" s="61">
        <f t="shared" si="22"/>
        <v>29</v>
      </c>
      <c r="R110" s="61"/>
      <c r="S110" s="81" t="s">
        <v>382</v>
      </c>
      <c r="T110" s="142">
        <v>92113</v>
      </c>
    </row>
    <row r="111" spans="1:20" ht="12.75">
      <c r="A111" s="50" t="s">
        <v>108</v>
      </c>
      <c r="B111" s="51" t="s">
        <v>165</v>
      </c>
      <c r="C111" s="52" t="s">
        <v>233</v>
      </c>
      <c r="D111" s="52"/>
      <c r="E111" s="52"/>
      <c r="F111" s="53">
        <v>2584146</v>
      </c>
      <c r="G111" s="53">
        <v>1474621</v>
      </c>
      <c r="H111" s="54">
        <f t="shared" si="20"/>
        <v>4058767</v>
      </c>
      <c r="I111" s="78">
        <v>578</v>
      </c>
      <c r="J111" s="54">
        <f t="shared" si="17"/>
        <v>7022.088235294118</v>
      </c>
      <c r="K111" s="56">
        <f>6470</f>
        <v>6470</v>
      </c>
      <c r="L111" s="57">
        <f t="shared" si="21"/>
        <v>552.088235294118</v>
      </c>
      <c r="M111" s="57">
        <f t="shared" si="19"/>
        <v>319107.00000000023</v>
      </c>
      <c r="N111" s="52">
        <v>738</v>
      </c>
      <c r="O111" s="59">
        <f t="shared" si="18"/>
        <v>9.515024709070621</v>
      </c>
      <c r="P111" s="60">
        <v>716</v>
      </c>
      <c r="Q111" s="61">
        <f t="shared" si="22"/>
        <v>22</v>
      </c>
      <c r="R111" s="61"/>
      <c r="S111" s="81" t="s">
        <v>221</v>
      </c>
      <c r="T111" s="142">
        <v>92113</v>
      </c>
    </row>
    <row r="112" spans="1:20" ht="12.75">
      <c r="A112" s="50" t="s">
        <v>117</v>
      </c>
      <c r="B112" s="51" t="s">
        <v>9</v>
      </c>
      <c r="C112" s="52" t="s">
        <v>233</v>
      </c>
      <c r="D112" s="52"/>
      <c r="E112" s="52"/>
      <c r="F112" s="53">
        <v>2305136</v>
      </c>
      <c r="G112" s="53">
        <v>795880</v>
      </c>
      <c r="H112" s="54">
        <f t="shared" si="20"/>
        <v>3101016</v>
      </c>
      <c r="I112" s="78">
        <v>497</v>
      </c>
      <c r="J112" s="54">
        <f t="shared" si="17"/>
        <v>6239.468812877263</v>
      </c>
      <c r="K112" s="56">
        <f>6470</f>
        <v>6470</v>
      </c>
      <c r="L112" s="57">
        <f t="shared" si="21"/>
        <v>-230.5311871227368</v>
      </c>
      <c r="M112" s="57">
        <f t="shared" si="19"/>
        <v>-114574.00000000019</v>
      </c>
      <c r="N112" s="52">
        <v>736</v>
      </c>
      <c r="O112" s="59">
        <f t="shared" si="18"/>
        <v>8.477539147931065</v>
      </c>
      <c r="P112" s="60">
        <v>748</v>
      </c>
      <c r="Q112" s="61">
        <f t="shared" si="22"/>
        <v>-12</v>
      </c>
      <c r="R112" s="61"/>
      <c r="S112" s="81" t="s">
        <v>214</v>
      </c>
      <c r="T112" s="142">
        <v>92111</v>
      </c>
    </row>
    <row r="113" spans="1:20" ht="12.75">
      <c r="A113" s="50" t="s">
        <v>107</v>
      </c>
      <c r="B113" s="51" t="s">
        <v>9</v>
      </c>
      <c r="C113" s="52" t="s">
        <v>233</v>
      </c>
      <c r="D113" s="52"/>
      <c r="E113" s="52"/>
      <c r="F113" s="53">
        <v>2188643</v>
      </c>
      <c r="G113" s="53">
        <v>890144</v>
      </c>
      <c r="H113" s="54">
        <f t="shared" si="20"/>
        <v>3078787</v>
      </c>
      <c r="I113" s="78">
        <v>429</v>
      </c>
      <c r="J113" s="54">
        <f aca="true" t="shared" si="23" ref="J113:J144">H113/I113</f>
        <v>7176.659673659674</v>
      </c>
      <c r="K113" s="56">
        <f>6470</f>
        <v>6470</v>
      </c>
      <c r="L113" s="57">
        <f t="shared" si="21"/>
        <v>706.6596736596739</v>
      </c>
      <c r="M113" s="57">
        <f t="shared" si="19"/>
        <v>303157.0000000001</v>
      </c>
      <c r="N113" s="52">
        <v>736</v>
      </c>
      <c r="O113" s="59">
        <f t="shared" si="18"/>
        <v>9.750896295733252</v>
      </c>
      <c r="P113" s="60">
        <v>693</v>
      </c>
      <c r="Q113" s="61">
        <f t="shared" si="22"/>
        <v>43</v>
      </c>
      <c r="R113" s="61"/>
      <c r="S113" s="81" t="s">
        <v>220</v>
      </c>
      <c r="T113" s="142">
        <v>92113</v>
      </c>
    </row>
    <row r="114" spans="1:20" ht="12.75">
      <c r="A114" s="79" t="s">
        <v>180</v>
      </c>
      <c r="B114" s="51" t="s">
        <v>9</v>
      </c>
      <c r="C114" s="52" t="s">
        <v>233</v>
      </c>
      <c r="D114" s="52"/>
      <c r="E114" s="52"/>
      <c r="F114" s="53">
        <v>4010631</v>
      </c>
      <c r="G114" s="53">
        <v>1572669</v>
      </c>
      <c r="H114" s="54">
        <f t="shared" si="20"/>
        <v>5583300</v>
      </c>
      <c r="I114" s="78">
        <v>899</v>
      </c>
      <c r="J114" s="54">
        <f t="shared" si="23"/>
        <v>6210.567296996663</v>
      </c>
      <c r="K114" s="56">
        <f>6470</f>
        <v>6470</v>
      </c>
      <c r="L114" s="57">
        <f t="shared" si="21"/>
        <v>-259.43270300333734</v>
      </c>
      <c r="M114" s="57">
        <f t="shared" si="19"/>
        <v>-233230.00000000026</v>
      </c>
      <c r="N114" s="52">
        <v>733</v>
      </c>
      <c r="O114" s="59">
        <f aca="true" t="shared" si="24" ref="O114:O145">J114/N114</f>
        <v>8.472806680759431</v>
      </c>
      <c r="P114" s="60">
        <v>728</v>
      </c>
      <c r="Q114" s="61">
        <f t="shared" si="22"/>
        <v>5</v>
      </c>
      <c r="R114" s="61"/>
      <c r="S114" s="81" t="s">
        <v>356</v>
      </c>
      <c r="T114" s="142">
        <v>92105</v>
      </c>
    </row>
    <row r="115" spans="1:20" ht="12.75">
      <c r="A115" s="79" t="s">
        <v>163</v>
      </c>
      <c r="B115" s="51" t="s">
        <v>9</v>
      </c>
      <c r="C115" s="52" t="s">
        <v>233</v>
      </c>
      <c r="D115" s="52"/>
      <c r="E115" s="52"/>
      <c r="F115" s="53">
        <v>2209780</v>
      </c>
      <c r="G115" s="53">
        <v>1502554</v>
      </c>
      <c r="H115" s="54">
        <f t="shared" si="20"/>
        <v>3712334</v>
      </c>
      <c r="I115" s="78">
        <v>533</v>
      </c>
      <c r="J115" s="54">
        <f t="shared" si="23"/>
        <v>6964.979362101313</v>
      </c>
      <c r="K115" s="56">
        <f>6470</f>
        <v>6470</v>
      </c>
      <c r="L115" s="57">
        <f t="shared" si="21"/>
        <v>494.9793621013132</v>
      </c>
      <c r="M115" s="57">
        <f t="shared" si="19"/>
        <v>263823.99999999994</v>
      </c>
      <c r="N115" s="52">
        <v>733</v>
      </c>
      <c r="O115" s="59">
        <f t="shared" si="24"/>
        <v>9.502018229333306</v>
      </c>
      <c r="P115" s="60">
        <v>780</v>
      </c>
      <c r="Q115" s="61">
        <f t="shared" si="22"/>
        <v>-47</v>
      </c>
      <c r="R115" s="61"/>
      <c r="S115" s="81" t="s">
        <v>336</v>
      </c>
      <c r="T115" s="142">
        <v>92111</v>
      </c>
    </row>
    <row r="116" spans="1:20" ht="12.75">
      <c r="A116" s="50" t="s">
        <v>119</v>
      </c>
      <c r="B116" s="51" t="s">
        <v>165</v>
      </c>
      <c r="C116" s="52" t="s">
        <v>233</v>
      </c>
      <c r="D116" s="52"/>
      <c r="E116" s="52"/>
      <c r="F116" s="53">
        <v>2759200</v>
      </c>
      <c r="G116" s="53">
        <v>929580</v>
      </c>
      <c r="H116" s="54">
        <f t="shared" si="20"/>
        <v>3688780</v>
      </c>
      <c r="I116" s="78">
        <v>619</v>
      </c>
      <c r="J116" s="54">
        <f t="shared" si="23"/>
        <v>5959.256865912763</v>
      </c>
      <c r="K116" s="56">
        <f>6470</f>
        <v>6470</v>
      </c>
      <c r="L116" s="57">
        <f t="shared" si="21"/>
        <v>-510.7431340872372</v>
      </c>
      <c r="M116" s="57">
        <f t="shared" si="19"/>
        <v>-316149.9999999998</v>
      </c>
      <c r="N116" s="52">
        <v>732</v>
      </c>
      <c r="O116" s="59">
        <f t="shared" si="24"/>
        <v>8.14106129223055</v>
      </c>
      <c r="P116" s="60">
        <v>727</v>
      </c>
      <c r="Q116" s="61">
        <f t="shared" si="22"/>
        <v>5</v>
      </c>
      <c r="R116" s="61"/>
      <c r="S116" s="81" t="s">
        <v>212</v>
      </c>
      <c r="T116" s="142">
        <v>92113</v>
      </c>
    </row>
    <row r="117" spans="1:20" ht="12.75">
      <c r="A117" s="50" t="s">
        <v>104</v>
      </c>
      <c r="B117" s="51" t="s">
        <v>9</v>
      </c>
      <c r="C117" s="52" t="s">
        <v>233</v>
      </c>
      <c r="D117" s="52"/>
      <c r="E117" s="52"/>
      <c r="F117" s="53">
        <v>1688317</v>
      </c>
      <c r="G117" s="53">
        <v>1045302</v>
      </c>
      <c r="H117" s="54">
        <f t="shared" si="20"/>
        <v>2733619</v>
      </c>
      <c r="I117" s="80">
        <v>332</v>
      </c>
      <c r="J117" s="54">
        <f t="shared" si="23"/>
        <v>8233.7921686747</v>
      </c>
      <c r="K117" s="56">
        <f>6470</f>
        <v>6470</v>
      </c>
      <c r="L117" s="57">
        <f t="shared" si="21"/>
        <v>1763.7921686746995</v>
      </c>
      <c r="M117" s="57">
        <f t="shared" si="19"/>
        <v>585579.0000000002</v>
      </c>
      <c r="N117" s="52">
        <v>728</v>
      </c>
      <c r="O117" s="59">
        <f t="shared" si="24"/>
        <v>11.310154077849862</v>
      </c>
      <c r="P117" s="60">
        <v>728</v>
      </c>
      <c r="Q117" s="61">
        <f t="shared" si="22"/>
        <v>0</v>
      </c>
      <c r="R117" s="61"/>
      <c r="S117" s="81" t="s">
        <v>227</v>
      </c>
      <c r="T117" s="142">
        <v>92116</v>
      </c>
    </row>
    <row r="118" spans="1:20" ht="12.75">
      <c r="A118" s="81" t="s">
        <v>28</v>
      </c>
      <c r="B118" s="51" t="s">
        <v>29</v>
      </c>
      <c r="C118" s="52" t="s">
        <v>233</v>
      </c>
      <c r="D118" s="52"/>
      <c r="E118" s="52"/>
      <c r="F118" s="56">
        <v>2881748</v>
      </c>
      <c r="G118" s="54">
        <v>958696</v>
      </c>
      <c r="H118" s="54">
        <f t="shared" si="20"/>
        <v>3840444</v>
      </c>
      <c r="I118" s="62">
        <v>616</v>
      </c>
      <c r="J118" s="54">
        <f t="shared" si="23"/>
        <v>6234.487012987013</v>
      </c>
      <c r="K118" s="56">
        <f>6470</f>
        <v>6470</v>
      </c>
      <c r="L118" s="57">
        <f t="shared" si="21"/>
        <v>-235.51298701298674</v>
      </c>
      <c r="M118" s="57">
        <f t="shared" si="19"/>
        <v>-145075.99999999983</v>
      </c>
      <c r="N118" s="58">
        <v>724</v>
      </c>
      <c r="O118" s="59">
        <f t="shared" si="24"/>
        <v>8.611169907440626</v>
      </c>
      <c r="P118" s="60">
        <v>770</v>
      </c>
      <c r="Q118" s="61">
        <f t="shared" si="22"/>
        <v>-46</v>
      </c>
      <c r="R118" s="61"/>
      <c r="S118" s="81" t="s">
        <v>295</v>
      </c>
      <c r="T118" s="142">
        <v>92114</v>
      </c>
    </row>
    <row r="119" spans="1:20" ht="12.75">
      <c r="A119" s="79" t="s">
        <v>123</v>
      </c>
      <c r="B119" s="51" t="s">
        <v>9</v>
      </c>
      <c r="C119" s="52" t="s">
        <v>233</v>
      </c>
      <c r="D119" s="52"/>
      <c r="E119" s="52"/>
      <c r="F119" s="53">
        <v>1239540</v>
      </c>
      <c r="G119" s="53">
        <v>909907</v>
      </c>
      <c r="H119" s="54">
        <f t="shared" si="20"/>
        <v>2149447</v>
      </c>
      <c r="I119" s="78">
        <v>234</v>
      </c>
      <c r="J119" s="54">
        <f t="shared" si="23"/>
        <v>9185.67094017094</v>
      </c>
      <c r="K119" s="56">
        <f>6470</f>
        <v>6470</v>
      </c>
      <c r="L119" s="57">
        <f t="shared" si="21"/>
        <v>2715.6709401709395</v>
      </c>
      <c r="M119" s="57">
        <f t="shared" si="19"/>
        <v>635466.9999999999</v>
      </c>
      <c r="N119" s="52">
        <v>724</v>
      </c>
      <c r="O119" s="59">
        <f t="shared" si="24"/>
        <v>12.687390801341076</v>
      </c>
      <c r="P119" s="60">
        <v>740</v>
      </c>
      <c r="Q119" s="61">
        <f t="shared" si="22"/>
        <v>-16</v>
      </c>
      <c r="R119" s="61"/>
      <c r="S119" s="81" t="s">
        <v>208</v>
      </c>
      <c r="T119" s="142">
        <v>92115</v>
      </c>
    </row>
    <row r="120" spans="1:20" ht="12.75">
      <c r="A120" s="79" t="s">
        <v>151</v>
      </c>
      <c r="B120" s="51" t="s">
        <v>165</v>
      </c>
      <c r="C120" s="52" t="s">
        <v>233</v>
      </c>
      <c r="D120" s="52"/>
      <c r="E120" s="52"/>
      <c r="F120" s="53">
        <v>2398131</v>
      </c>
      <c r="G120" s="53">
        <v>1180341</v>
      </c>
      <c r="H120" s="54">
        <f t="shared" si="20"/>
        <v>3578472</v>
      </c>
      <c r="I120" s="78">
        <v>522</v>
      </c>
      <c r="J120" s="54">
        <f t="shared" si="23"/>
        <v>6855.310344827586</v>
      </c>
      <c r="K120" s="56">
        <f>6470</f>
        <v>6470</v>
      </c>
      <c r="L120" s="57">
        <f t="shared" si="21"/>
        <v>385.31034482758605</v>
      </c>
      <c r="M120" s="57">
        <f t="shared" si="19"/>
        <v>201131.9999999999</v>
      </c>
      <c r="N120" s="52">
        <v>723</v>
      </c>
      <c r="O120" s="59">
        <f t="shared" si="24"/>
        <v>9.48175704678781</v>
      </c>
      <c r="P120" s="60">
        <v>727</v>
      </c>
      <c r="Q120" s="61">
        <f t="shared" si="22"/>
        <v>-4</v>
      </c>
      <c r="R120" s="61"/>
      <c r="S120" s="81" t="s">
        <v>323</v>
      </c>
      <c r="T120" s="142">
        <v>92102</v>
      </c>
    </row>
    <row r="121" spans="1:20" ht="12.75">
      <c r="A121" s="50" t="s">
        <v>34</v>
      </c>
      <c r="B121" s="51" t="s">
        <v>29</v>
      </c>
      <c r="C121" s="52" t="s">
        <v>233</v>
      </c>
      <c r="D121" s="52"/>
      <c r="E121" s="52"/>
      <c r="F121" s="53">
        <v>2389982</v>
      </c>
      <c r="G121" s="53">
        <v>1206854</v>
      </c>
      <c r="H121" s="54">
        <f t="shared" si="20"/>
        <v>3596836</v>
      </c>
      <c r="I121" s="55">
        <v>498</v>
      </c>
      <c r="J121" s="54">
        <f t="shared" si="23"/>
        <v>7222.562248995984</v>
      </c>
      <c r="K121" s="56">
        <f>6470</f>
        <v>6470</v>
      </c>
      <c r="L121" s="57">
        <f t="shared" si="21"/>
        <v>752.5622489959842</v>
      </c>
      <c r="M121" s="57">
        <f t="shared" si="19"/>
        <v>374776.0000000001</v>
      </c>
      <c r="N121" s="58">
        <v>719</v>
      </c>
      <c r="O121" s="59">
        <f t="shared" si="24"/>
        <v>10.045288246169658</v>
      </c>
      <c r="P121" s="60">
        <v>738</v>
      </c>
      <c r="Q121" s="61">
        <f t="shared" si="22"/>
        <v>-19</v>
      </c>
      <c r="R121" s="61"/>
      <c r="S121" s="81" t="s">
        <v>378</v>
      </c>
      <c r="T121" s="142">
        <v>92102</v>
      </c>
    </row>
    <row r="122" spans="1:20" ht="12.75">
      <c r="A122" s="79" t="s">
        <v>159</v>
      </c>
      <c r="B122" s="51" t="s">
        <v>9</v>
      </c>
      <c r="C122" s="52" t="s">
        <v>233</v>
      </c>
      <c r="D122" s="52"/>
      <c r="E122" s="52"/>
      <c r="F122" s="53">
        <v>3007532</v>
      </c>
      <c r="G122" s="53">
        <v>973103</v>
      </c>
      <c r="H122" s="54">
        <f t="shared" si="20"/>
        <v>3980635</v>
      </c>
      <c r="I122" s="78">
        <v>609</v>
      </c>
      <c r="J122" s="54">
        <f t="shared" si="23"/>
        <v>6536.346469622332</v>
      </c>
      <c r="K122" s="56">
        <f>6470</f>
        <v>6470</v>
      </c>
      <c r="L122" s="57">
        <f t="shared" si="21"/>
        <v>66.34646962233182</v>
      </c>
      <c r="M122" s="57">
        <f t="shared" si="19"/>
        <v>40405.00000000008</v>
      </c>
      <c r="N122" s="52">
        <v>718</v>
      </c>
      <c r="O122" s="59">
        <f t="shared" si="24"/>
        <v>9.103546615072885</v>
      </c>
      <c r="P122" s="60">
        <v>740</v>
      </c>
      <c r="Q122" s="61">
        <f t="shared" si="22"/>
        <v>-22</v>
      </c>
      <c r="R122" s="61"/>
      <c r="S122" s="81" t="s">
        <v>331</v>
      </c>
      <c r="T122" s="142">
        <v>92102</v>
      </c>
    </row>
    <row r="123" spans="1:20" ht="12.75">
      <c r="A123" s="79" t="s">
        <v>179</v>
      </c>
      <c r="B123" s="51" t="s">
        <v>9</v>
      </c>
      <c r="C123" s="52" t="s">
        <v>233</v>
      </c>
      <c r="D123" s="52"/>
      <c r="E123" s="52"/>
      <c r="F123" s="53">
        <v>1148423</v>
      </c>
      <c r="G123" s="53">
        <v>1089959</v>
      </c>
      <c r="H123" s="54">
        <f t="shared" si="20"/>
        <v>2238382</v>
      </c>
      <c r="I123" s="78">
        <v>199</v>
      </c>
      <c r="J123" s="54">
        <f t="shared" si="23"/>
        <v>11248.150753768845</v>
      </c>
      <c r="K123" s="56">
        <f>6470</f>
        <v>6470</v>
      </c>
      <c r="L123" s="57">
        <f t="shared" si="21"/>
        <v>4778.150753768845</v>
      </c>
      <c r="M123" s="57">
        <f t="shared" si="19"/>
        <v>950852.0000000001</v>
      </c>
      <c r="N123" s="52">
        <v>712</v>
      </c>
      <c r="O123" s="59">
        <f t="shared" si="24"/>
        <v>15.797964541810176</v>
      </c>
      <c r="P123" s="60">
        <v>752</v>
      </c>
      <c r="Q123" s="61">
        <f t="shared" si="22"/>
        <v>-40</v>
      </c>
      <c r="R123" s="61"/>
      <c r="S123" s="81" t="s">
        <v>350</v>
      </c>
      <c r="T123" s="142">
        <v>92115</v>
      </c>
    </row>
    <row r="124" spans="1:20" ht="12.75">
      <c r="A124" s="79" t="s">
        <v>177</v>
      </c>
      <c r="B124" s="51" t="s">
        <v>165</v>
      </c>
      <c r="C124" s="52" t="s">
        <v>233</v>
      </c>
      <c r="D124" s="52"/>
      <c r="E124" s="52"/>
      <c r="F124" s="53">
        <v>3555215</v>
      </c>
      <c r="G124" s="53">
        <v>1430353</v>
      </c>
      <c r="H124" s="54">
        <f t="shared" si="20"/>
        <v>4985568</v>
      </c>
      <c r="I124" s="78">
        <v>785</v>
      </c>
      <c r="J124" s="54">
        <f t="shared" si="23"/>
        <v>6351.04203821656</v>
      </c>
      <c r="K124" s="56">
        <f>6470</f>
        <v>6470</v>
      </c>
      <c r="L124" s="57">
        <f t="shared" si="21"/>
        <v>-118.95796178343971</v>
      </c>
      <c r="M124" s="57">
        <f t="shared" si="19"/>
        <v>-93382.00000000017</v>
      </c>
      <c r="N124" s="52">
        <v>710</v>
      </c>
      <c r="O124" s="59">
        <f t="shared" si="24"/>
        <v>8.94512963129093</v>
      </c>
      <c r="P124" s="60">
        <v>701</v>
      </c>
      <c r="Q124" s="61">
        <f t="shared" si="22"/>
        <v>9</v>
      </c>
      <c r="R124" s="61"/>
      <c r="S124" s="81" t="s">
        <v>348</v>
      </c>
      <c r="T124" s="142">
        <v>92113</v>
      </c>
    </row>
    <row r="125" spans="1:20" ht="12.75">
      <c r="A125" s="50" t="s">
        <v>33</v>
      </c>
      <c r="B125" s="51" t="s">
        <v>29</v>
      </c>
      <c r="C125" s="52" t="s">
        <v>233</v>
      </c>
      <c r="D125" s="52"/>
      <c r="E125" s="52"/>
      <c r="F125" s="53">
        <v>2490672</v>
      </c>
      <c r="G125" s="53">
        <v>1194612</v>
      </c>
      <c r="H125" s="54">
        <f t="shared" si="20"/>
        <v>3685284</v>
      </c>
      <c r="I125" s="55">
        <v>520</v>
      </c>
      <c r="J125" s="54">
        <f t="shared" si="23"/>
        <v>7087.084615384615</v>
      </c>
      <c r="K125" s="56">
        <f>6470</f>
        <v>6470</v>
      </c>
      <c r="L125" s="57">
        <f t="shared" si="21"/>
        <v>617.0846153846151</v>
      </c>
      <c r="M125" s="57">
        <f t="shared" si="19"/>
        <v>320883.9999999998</v>
      </c>
      <c r="N125" s="58">
        <v>706</v>
      </c>
      <c r="O125" s="59">
        <f t="shared" si="24"/>
        <v>10.03836347788189</v>
      </c>
      <c r="P125" s="60">
        <v>734</v>
      </c>
      <c r="Q125" s="61">
        <f t="shared" si="22"/>
        <v>-28</v>
      </c>
      <c r="R125" s="61"/>
      <c r="S125" s="81" t="s">
        <v>377</v>
      </c>
      <c r="T125" s="142">
        <v>92114</v>
      </c>
    </row>
    <row r="126" spans="1:20" ht="12.75">
      <c r="A126" s="50" t="s">
        <v>118</v>
      </c>
      <c r="B126" s="51" t="s">
        <v>9</v>
      </c>
      <c r="C126" s="52" t="s">
        <v>233</v>
      </c>
      <c r="D126" s="52"/>
      <c r="E126" s="52"/>
      <c r="F126" s="53">
        <v>3485338</v>
      </c>
      <c r="G126" s="53">
        <v>1589932</v>
      </c>
      <c r="H126" s="54">
        <f t="shared" si="20"/>
        <v>5075270</v>
      </c>
      <c r="I126" s="78">
        <v>777</v>
      </c>
      <c r="J126" s="54">
        <f t="shared" si="23"/>
        <v>6531.879021879022</v>
      </c>
      <c r="K126" s="56">
        <f>6470</f>
        <v>6470</v>
      </c>
      <c r="L126" s="57">
        <f t="shared" si="21"/>
        <v>61.87902187902182</v>
      </c>
      <c r="M126" s="57">
        <f t="shared" si="19"/>
        <v>48079.999999999956</v>
      </c>
      <c r="N126" s="52">
        <v>702</v>
      </c>
      <c r="O126" s="59">
        <f t="shared" si="24"/>
        <v>9.304670971337638</v>
      </c>
      <c r="P126" s="60">
        <v>742</v>
      </c>
      <c r="Q126" s="61">
        <f t="shared" si="22"/>
        <v>-40</v>
      </c>
      <c r="R126" s="61"/>
      <c r="S126" s="81" t="s">
        <v>213</v>
      </c>
      <c r="T126" s="142">
        <v>92105</v>
      </c>
    </row>
    <row r="127" spans="1:20" ht="12.75">
      <c r="A127" s="50" t="s">
        <v>36</v>
      </c>
      <c r="B127" s="51" t="s">
        <v>29</v>
      </c>
      <c r="C127" s="52" t="s">
        <v>233</v>
      </c>
      <c r="D127" s="52"/>
      <c r="E127" s="52"/>
      <c r="F127" s="53">
        <v>3170748</v>
      </c>
      <c r="G127" s="53">
        <v>1230128</v>
      </c>
      <c r="H127" s="54">
        <f t="shared" si="20"/>
        <v>4400876</v>
      </c>
      <c r="I127" s="55">
        <v>678</v>
      </c>
      <c r="J127" s="54">
        <f t="shared" si="23"/>
        <v>6490.967551622419</v>
      </c>
      <c r="K127" s="56">
        <f>6470</f>
        <v>6470</v>
      </c>
      <c r="L127" s="57">
        <f t="shared" si="21"/>
        <v>20.967551622418796</v>
      </c>
      <c r="M127" s="57">
        <f t="shared" si="19"/>
        <v>14215.999999999944</v>
      </c>
      <c r="N127" s="58">
        <v>701</v>
      </c>
      <c r="O127" s="59">
        <f t="shared" si="24"/>
        <v>9.259582812585476</v>
      </c>
      <c r="P127" s="60">
        <v>697</v>
      </c>
      <c r="Q127" s="61">
        <f t="shared" si="22"/>
        <v>4</v>
      </c>
      <c r="R127" s="61"/>
      <c r="S127" s="81" t="s">
        <v>380</v>
      </c>
      <c r="T127" s="142">
        <v>92113</v>
      </c>
    </row>
    <row r="128" spans="1:20" ht="12.75">
      <c r="A128" s="50" t="s">
        <v>110</v>
      </c>
      <c r="B128" s="51" t="s">
        <v>9</v>
      </c>
      <c r="C128" s="52" t="s">
        <v>233</v>
      </c>
      <c r="D128" s="52"/>
      <c r="E128" s="52"/>
      <c r="F128" s="53">
        <v>1405719</v>
      </c>
      <c r="G128" s="53">
        <v>802949</v>
      </c>
      <c r="H128" s="54">
        <f t="shared" si="20"/>
        <v>2208668</v>
      </c>
      <c r="I128" s="78">
        <v>272</v>
      </c>
      <c r="J128" s="54">
        <f t="shared" si="23"/>
        <v>8120.10294117647</v>
      </c>
      <c r="K128" s="56">
        <f>6470</f>
        <v>6470</v>
      </c>
      <c r="L128" s="57">
        <f t="shared" si="21"/>
        <v>1650.1029411764703</v>
      </c>
      <c r="M128" s="57">
        <f t="shared" si="19"/>
        <v>448827.9999999999</v>
      </c>
      <c r="N128" s="52">
        <v>698</v>
      </c>
      <c r="O128" s="59">
        <f t="shared" si="24"/>
        <v>11.633385302545086</v>
      </c>
      <c r="P128" s="60">
        <v>745</v>
      </c>
      <c r="Q128" s="61">
        <f t="shared" si="22"/>
        <v>-47</v>
      </c>
      <c r="R128" s="61"/>
      <c r="S128" s="81" t="s">
        <v>223</v>
      </c>
      <c r="T128" s="142">
        <v>92109</v>
      </c>
    </row>
    <row r="129" spans="1:20" ht="12.75">
      <c r="A129" s="79" t="s">
        <v>178</v>
      </c>
      <c r="B129" s="51" t="s">
        <v>9</v>
      </c>
      <c r="C129" s="52" t="s">
        <v>233</v>
      </c>
      <c r="D129" s="52"/>
      <c r="E129" s="52"/>
      <c r="F129" s="53">
        <v>2304677</v>
      </c>
      <c r="G129" s="53">
        <v>874526</v>
      </c>
      <c r="H129" s="54">
        <f t="shared" si="20"/>
        <v>3179203</v>
      </c>
      <c r="I129" s="78">
        <v>486</v>
      </c>
      <c r="J129" s="54">
        <f t="shared" si="23"/>
        <v>6541.569958847736</v>
      </c>
      <c r="K129" s="56">
        <f>6470</f>
        <v>6470</v>
      </c>
      <c r="L129" s="57">
        <f t="shared" si="21"/>
        <v>71.56995884773642</v>
      </c>
      <c r="M129" s="57">
        <f t="shared" si="19"/>
        <v>34782.9999999999</v>
      </c>
      <c r="N129" s="52">
        <v>694</v>
      </c>
      <c r="O129" s="59">
        <f t="shared" si="24"/>
        <v>9.425893312460715</v>
      </c>
      <c r="P129" s="60">
        <v>690</v>
      </c>
      <c r="Q129" s="61">
        <f t="shared" si="22"/>
        <v>4</v>
      </c>
      <c r="R129" s="61"/>
      <c r="S129" s="81" t="s">
        <v>349</v>
      </c>
      <c r="T129" s="142">
        <v>92113</v>
      </c>
    </row>
    <row r="130" spans="1:20" ht="12.75">
      <c r="A130" s="79" t="s">
        <v>51</v>
      </c>
      <c r="B130" s="51" t="s">
        <v>9</v>
      </c>
      <c r="C130" s="52" t="s">
        <v>233</v>
      </c>
      <c r="D130" s="52"/>
      <c r="E130" s="52"/>
      <c r="F130" s="53">
        <v>2493134</v>
      </c>
      <c r="G130" s="53">
        <v>1383686</v>
      </c>
      <c r="H130" s="54">
        <f t="shared" si="20"/>
        <v>3876820</v>
      </c>
      <c r="I130" s="78">
        <v>555</v>
      </c>
      <c r="J130" s="54">
        <f t="shared" si="23"/>
        <v>6985.261261261261</v>
      </c>
      <c r="K130" s="56">
        <f>6470</f>
        <v>6470</v>
      </c>
      <c r="L130" s="57">
        <f t="shared" si="21"/>
        <v>515.2612612612611</v>
      </c>
      <c r="M130" s="57">
        <f t="shared" si="19"/>
        <v>285969.9999999999</v>
      </c>
      <c r="N130" s="52">
        <v>689</v>
      </c>
      <c r="O130" s="59">
        <f t="shared" si="24"/>
        <v>10.138260175996026</v>
      </c>
      <c r="P130" s="60">
        <v>690</v>
      </c>
      <c r="Q130" s="61">
        <f t="shared" si="22"/>
        <v>-1</v>
      </c>
      <c r="R130" s="61"/>
      <c r="S130" s="81" t="s">
        <v>338</v>
      </c>
      <c r="T130" s="142">
        <v>92105</v>
      </c>
    </row>
    <row r="131" spans="1:20" ht="12.75">
      <c r="A131" s="50" t="s">
        <v>32</v>
      </c>
      <c r="B131" s="51" t="s">
        <v>29</v>
      </c>
      <c r="C131" s="51" t="s">
        <v>233</v>
      </c>
      <c r="D131" s="51"/>
      <c r="E131" s="52"/>
      <c r="F131" s="53">
        <v>1570907</v>
      </c>
      <c r="G131" s="53">
        <v>1144491</v>
      </c>
      <c r="H131" s="54">
        <f t="shared" si="20"/>
        <v>2715398</v>
      </c>
      <c r="I131" s="55">
        <v>278</v>
      </c>
      <c r="J131" s="54">
        <f t="shared" si="23"/>
        <v>9767.618705035971</v>
      </c>
      <c r="K131" s="56">
        <f>6470</f>
        <v>6470</v>
      </c>
      <c r="L131" s="57">
        <f t="shared" si="21"/>
        <v>3297.6187050359713</v>
      </c>
      <c r="M131" s="57">
        <f t="shared" si="19"/>
        <v>916738</v>
      </c>
      <c r="N131" s="58">
        <v>681</v>
      </c>
      <c r="O131" s="59">
        <f t="shared" si="24"/>
        <v>14.343052430302453</v>
      </c>
      <c r="P131" s="60">
        <v>694</v>
      </c>
      <c r="Q131" s="61">
        <f t="shared" si="22"/>
        <v>-13</v>
      </c>
      <c r="R131" s="61"/>
      <c r="S131" s="81" t="s">
        <v>265</v>
      </c>
      <c r="T131" s="142">
        <v>92105</v>
      </c>
    </row>
    <row r="132" spans="1:20" ht="12.75">
      <c r="A132" s="79" t="s">
        <v>130</v>
      </c>
      <c r="B132" s="51" t="s">
        <v>165</v>
      </c>
      <c r="C132" s="52" t="s">
        <v>233</v>
      </c>
      <c r="D132" s="52"/>
      <c r="E132" s="52"/>
      <c r="F132" s="53">
        <v>3341991</v>
      </c>
      <c r="G132" s="53">
        <v>2025458</v>
      </c>
      <c r="H132" s="54">
        <f t="shared" si="20"/>
        <v>5367449</v>
      </c>
      <c r="I132" s="78">
        <v>708</v>
      </c>
      <c r="J132" s="54">
        <f t="shared" si="23"/>
        <v>7581.142655367232</v>
      </c>
      <c r="K132" s="56">
        <f>6470</f>
        <v>6470</v>
      </c>
      <c r="L132" s="57">
        <f t="shared" si="21"/>
        <v>1111.1426553672318</v>
      </c>
      <c r="M132" s="57">
        <f t="shared" si="19"/>
        <v>786689.0000000001</v>
      </c>
      <c r="N132" s="52">
        <v>673</v>
      </c>
      <c r="O132" s="59">
        <f t="shared" si="24"/>
        <v>11.264699339327239</v>
      </c>
      <c r="P132" s="60">
        <v>690</v>
      </c>
      <c r="Q132" s="61">
        <f t="shared" si="22"/>
        <v>-17</v>
      </c>
      <c r="R132" s="61"/>
      <c r="S132" s="81" t="s">
        <v>300</v>
      </c>
      <c r="T132" s="142">
        <v>92113</v>
      </c>
    </row>
    <row r="133" spans="1:20" ht="12.75">
      <c r="A133" s="50" t="s">
        <v>40</v>
      </c>
      <c r="B133" s="51" t="s">
        <v>29</v>
      </c>
      <c r="C133" s="52" t="s">
        <v>233</v>
      </c>
      <c r="D133" s="52"/>
      <c r="E133" s="52"/>
      <c r="F133" s="53">
        <v>2010963</v>
      </c>
      <c r="G133" s="53">
        <v>1235996</v>
      </c>
      <c r="H133" s="54">
        <f t="shared" si="20"/>
        <v>3246959</v>
      </c>
      <c r="I133" s="55">
        <v>463</v>
      </c>
      <c r="J133" s="54">
        <f t="shared" si="23"/>
        <v>7012.870410367171</v>
      </c>
      <c r="K133" s="56">
        <f>6470</f>
        <v>6470</v>
      </c>
      <c r="L133" s="57">
        <f t="shared" si="21"/>
        <v>542.8704103671707</v>
      </c>
      <c r="M133" s="57">
        <f t="shared" si="19"/>
        <v>251349.00000000006</v>
      </c>
      <c r="N133" s="58">
        <v>666</v>
      </c>
      <c r="O133" s="59">
        <f t="shared" si="24"/>
        <v>10.529835451001757</v>
      </c>
      <c r="P133" s="60">
        <v>712</v>
      </c>
      <c r="Q133" s="61">
        <f t="shared" si="22"/>
        <v>-46</v>
      </c>
      <c r="R133" s="61"/>
      <c r="S133" s="81" t="s">
        <v>385</v>
      </c>
      <c r="T133" s="142">
        <v>92113</v>
      </c>
    </row>
    <row r="134" spans="1:20" ht="12.75">
      <c r="A134" s="50" t="s">
        <v>115</v>
      </c>
      <c r="B134" s="51" t="s">
        <v>9</v>
      </c>
      <c r="C134" s="52" t="s">
        <v>233</v>
      </c>
      <c r="D134" s="52"/>
      <c r="E134" s="52"/>
      <c r="F134" s="53">
        <v>1902132</v>
      </c>
      <c r="G134" s="53">
        <v>614518</v>
      </c>
      <c r="H134" s="54">
        <f t="shared" si="20"/>
        <v>2516650</v>
      </c>
      <c r="I134" s="78">
        <v>385</v>
      </c>
      <c r="J134" s="54">
        <f t="shared" si="23"/>
        <v>6536.7532467532465</v>
      </c>
      <c r="K134" s="56">
        <f>6470</f>
        <v>6470</v>
      </c>
      <c r="L134" s="57">
        <f t="shared" si="21"/>
        <v>66.75324675324646</v>
      </c>
      <c r="M134" s="57">
        <f t="shared" si="19"/>
        <v>25699.999999999887</v>
      </c>
      <c r="N134" s="52">
        <v>642</v>
      </c>
      <c r="O134" s="59">
        <f t="shared" si="24"/>
        <v>10.181858639802565</v>
      </c>
      <c r="P134" s="60">
        <v>728</v>
      </c>
      <c r="Q134" s="61">
        <f t="shared" si="22"/>
        <v>-86</v>
      </c>
      <c r="R134" s="61"/>
      <c r="S134" s="81" t="s">
        <v>216</v>
      </c>
      <c r="T134" s="142">
        <v>92113</v>
      </c>
    </row>
    <row r="135" spans="1:20" ht="12.75">
      <c r="A135" s="79" t="s">
        <v>187</v>
      </c>
      <c r="B135" s="51" t="s">
        <v>9</v>
      </c>
      <c r="C135" s="52" t="s">
        <v>233</v>
      </c>
      <c r="D135" s="52"/>
      <c r="E135" s="52"/>
      <c r="F135" s="53">
        <v>2055540</v>
      </c>
      <c r="G135" s="53">
        <v>783874</v>
      </c>
      <c r="H135" s="54">
        <f t="shared" si="20"/>
        <v>2839414</v>
      </c>
      <c r="I135" s="78">
        <v>445</v>
      </c>
      <c r="J135" s="54">
        <f t="shared" si="23"/>
        <v>6380.705617977528</v>
      </c>
      <c r="K135" s="56">
        <f>6470</f>
        <v>6470</v>
      </c>
      <c r="L135" s="57">
        <f t="shared" si="21"/>
        <v>-89.29438202247184</v>
      </c>
      <c r="M135" s="57">
        <f aca="true" t="shared" si="25" ref="M135:M166">I135*L135</f>
        <v>-39735.99999999997</v>
      </c>
      <c r="N135" s="52">
        <v>628</v>
      </c>
      <c r="O135" s="59">
        <f t="shared" si="24"/>
        <v>10.160359264295426</v>
      </c>
      <c r="P135" s="60"/>
      <c r="Q135" s="61"/>
      <c r="R135" s="61"/>
      <c r="S135" s="81" t="s">
        <v>362</v>
      </c>
      <c r="T135" s="142">
        <v>92102</v>
      </c>
    </row>
    <row r="136" spans="1:20" ht="12.75">
      <c r="A136" s="31" t="s">
        <v>75</v>
      </c>
      <c r="B136" s="41" t="s">
        <v>20</v>
      </c>
      <c r="C136" s="28" t="s">
        <v>235</v>
      </c>
      <c r="D136" s="28"/>
      <c r="E136" s="28"/>
      <c r="F136" s="43">
        <v>10156581</v>
      </c>
      <c r="G136" s="43">
        <v>1791216</v>
      </c>
      <c r="H136" s="44">
        <f t="shared" si="20"/>
        <v>11947797</v>
      </c>
      <c r="I136" s="45">
        <v>2338</v>
      </c>
      <c r="J136" s="44">
        <f t="shared" si="23"/>
        <v>5110.263900769889</v>
      </c>
      <c r="K136" s="46">
        <f>6470</f>
        <v>6470</v>
      </c>
      <c r="L136" s="47">
        <f t="shared" si="21"/>
        <v>-1359.736099230111</v>
      </c>
      <c r="M136" s="47">
        <f t="shared" si="25"/>
        <v>-3179062.9999999995</v>
      </c>
      <c r="N136" s="48">
        <v>841</v>
      </c>
      <c r="O136" s="49">
        <f t="shared" si="24"/>
        <v>6.076413675112828</v>
      </c>
      <c r="P136" s="29">
        <v>842</v>
      </c>
      <c r="Q136" s="30">
        <f aca="true" t="shared" si="26" ref="Q136:Q174">N136-P136</f>
        <v>-1</v>
      </c>
      <c r="R136" s="30"/>
      <c r="S136" s="31" t="s">
        <v>258</v>
      </c>
      <c r="T136" s="143">
        <v>92131</v>
      </c>
    </row>
    <row r="137" spans="1:20" ht="12.75">
      <c r="A137" s="31" t="s">
        <v>238</v>
      </c>
      <c r="B137" s="41" t="s">
        <v>20</v>
      </c>
      <c r="C137" s="28" t="s">
        <v>235</v>
      </c>
      <c r="D137" s="28"/>
      <c r="E137" s="28"/>
      <c r="F137" s="43">
        <v>7435020</v>
      </c>
      <c r="G137" s="43">
        <v>846236</v>
      </c>
      <c r="H137" s="44">
        <f t="shared" si="20"/>
        <v>8281256</v>
      </c>
      <c r="I137" s="45">
        <v>1587</v>
      </c>
      <c r="J137" s="44">
        <f t="shared" si="23"/>
        <v>5218.182734719597</v>
      </c>
      <c r="K137" s="46">
        <f>6470</f>
        <v>6470</v>
      </c>
      <c r="L137" s="47">
        <f t="shared" si="21"/>
        <v>-1251.8172652804033</v>
      </c>
      <c r="M137" s="47">
        <f t="shared" si="25"/>
        <v>-1986634</v>
      </c>
      <c r="N137" s="48">
        <v>832</v>
      </c>
      <c r="O137" s="49">
        <f t="shared" si="24"/>
        <v>6.271854248461054</v>
      </c>
      <c r="P137" s="29">
        <v>849</v>
      </c>
      <c r="Q137" s="30">
        <f t="shared" si="26"/>
        <v>-17</v>
      </c>
      <c r="R137" s="30"/>
      <c r="S137" s="31" t="s">
        <v>250</v>
      </c>
      <c r="T137" s="143">
        <v>92037</v>
      </c>
    </row>
    <row r="138" spans="1:20" ht="12.75">
      <c r="A138" s="31" t="s">
        <v>83</v>
      </c>
      <c r="B138" s="41" t="str">
        <f>B137</f>
        <v>9-12</v>
      </c>
      <c r="C138" s="28" t="s">
        <v>235</v>
      </c>
      <c r="D138" s="28"/>
      <c r="E138" s="28"/>
      <c r="F138" s="43">
        <v>1963046</v>
      </c>
      <c r="G138" s="43">
        <v>858778</v>
      </c>
      <c r="H138" s="44">
        <f aca="true" t="shared" si="27" ref="H138:H169">SUM(F138:G138)</f>
        <v>2821824</v>
      </c>
      <c r="I138" s="45">
        <v>464</v>
      </c>
      <c r="J138" s="44">
        <f t="shared" si="23"/>
        <v>6081.517241379311</v>
      </c>
      <c r="K138" s="46">
        <f>6470</f>
        <v>6470</v>
      </c>
      <c r="L138" s="47">
        <f aca="true" t="shared" si="28" ref="L138:L169">J138-K138</f>
        <v>-388.4827586206893</v>
      </c>
      <c r="M138" s="47">
        <f t="shared" si="25"/>
        <v>-180255.99999999983</v>
      </c>
      <c r="N138" s="48">
        <v>804</v>
      </c>
      <c r="O138" s="49">
        <f t="shared" si="24"/>
        <v>7.5640761708697895</v>
      </c>
      <c r="P138" s="29">
        <v>694</v>
      </c>
      <c r="Q138" s="30">
        <f t="shared" si="26"/>
        <v>110</v>
      </c>
      <c r="R138" s="30"/>
      <c r="S138" s="31" t="s">
        <v>262</v>
      </c>
      <c r="T138" s="143">
        <v>92111</v>
      </c>
    </row>
    <row r="139" spans="1:20" ht="12.75">
      <c r="A139" s="31" t="s">
        <v>71</v>
      </c>
      <c r="B139" s="41" t="s">
        <v>20</v>
      </c>
      <c r="C139" s="28" t="s">
        <v>235</v>
      </c>
      <c r="D139" s="28"/>
      <c r="E139" s="28"/>
      <c r="F139" s="43">
        <v>11253019</v>
      </c>
      <c r="G139" s="43">
        <v>2495522</v>
      </c>
      <c r="H139" s="44">
        <f t="shared" si="27"/>
        <v>13748541</v>
      </c>
      <c r="I139" s="45">
        <v>2638</v>
      </c>
      <c r="J139" s="44">
        <f t="shared" si="23"/>
        <v>5211.728961334345</v>
      </c>
      <c r="K139" s="46">
        <f>6470</f>
        <v>6470</v>
      </c>
      <c r="L139" s="47">
        <f t="shared" si="28"/>
        <v>-1258.2710386656554</v>
      </c>
      <c r="M139" s="47">
        <f t="shared" si="25"/>
        <v>-3319318.999999999</v>
      </c>
      <c r="N139" s="48">
        <v>799</v>
      </c>
      <c r="O139" s="49">
        <f t="shared" si="24"/>
        <v>6.522814720068016</v>
      </c>
      <c r="P139" s="29">
        <v>764</v>
      </c>
      <c r="Q139" s="30">
        <f t="shared" si="26"/>
        <v>35</v>
      </c>
      <c r="R139" s="30"/>
      <c r="S139" s="31" t="s">
        <v>253</v>
      </c>
      <c r="T139" s="143">
        <v>92126</v>
      </c>
    </row>
    <row r="140" spans="1:20" ht="12.75">
      <c r="A140" s="31" t="s">
        <v>77</v>
      </c>
      <c r="B140" s="41" t="s">
        <v>20</v>
      </c>
      <c r="C140" s="28" t="s">
        <v>235</v>
      </c>
      <c r="D140" s="28"/>
      <c r="E140" s="28"/>
      <c r="F140" s="43">
        <v>8271937</v>
      </c>
      <c r="G140" s="43">
        <v>1711890</v>
      </c>
      <c r="H140" s="44">
        <f t="shared" si="27"/>
        <v>9983827</v>
      </c>
      <c r="I140" s="45">
        <v>1832</v>
      </c>
      <c r="J140" s="44">
        <f t="shared" si="23"/>
        <v>5449.687227074236</v>
      </c>
      <c r="K140" s="46">
        <f>6470</f>
        <v>6470</v>
      </c>
      <c r="L140" s="47">
        <f t="shared" si="28"/>
        <v>-1020.312772925764</v>
      </c>
      <c r="M140" s="47">
        <f t="shared" si="25"/>
        <v>-1869212.9999999995</v>
      </c>
      <c r="N140" s="48">
        <v>780</v>
      </c>
      <c r="O140" s="49">
        <f t="shared" si="24"/>
        <v>6.986778496249021</v>
      </c>
      <c r="P140" s="29">
        <v>779</v>
      </c>
      <c r="Q140" s="30">
        <f t="shared" si="26"/>
        <v>1</v>
      </c>
      <c r="R140" s="30"/>
      <c r="S140" s="31" t="s">
        <v>260</v>
      </c>
      <c r="T140" s="143">
        <v>92122</v>
      </c>
    </row>
    <row r="141" spans="1:20" ht="12.75">
      <c r="A141" s="31" t="s">
        <v>74</v>
      </c>
      <c r="B141" s="41" t="s">
        <v>20</v>
      </c>
      <c r="C141" s="41" t="s">
        <v>235</v>
      </c>
      <c r="D141" s="41"/>
      <c r="E141" s="28"/>
      <c r="F141" s="43">
        <v>7020776</v>
      </c>
      <c r="G141" s="43">
        <v>1165065</v>
      </c>
      <c r="H141" s="44">
        <f t="shared" si="27"/>
        <v>8185841</v>
      </c>
      <c r="I141" s="45">
        <v>1395</v>
      </c>
      <c r="J141" s="44">
        <f t="shared" si="23"/>
        <v>5867.986379928316</v>
      </c>
      <c r="K141" s="46">
        <f>6470</f>
        <v>6470</v>
      </c>
      <c r="L141" s="47">
        <f t="shared" si="28"/>
        <v>-602.0136200716843</v>
      </c>
      <c r="M141" s="47">
        <f t="shared" si="25"/>
        <v>-839808.9999999995</v>
      </c>
      <c r="N141" s="48">
        <v>760</v>
      </c>
      <c r="O141" s="49">
        <f t="shared" si="24"/>
        <v>7.7210347104319945</v>
      </c>
      <c r="P141" s="29">
        <v>778</v>
      </c>
      <c r="Q141" s="30">
        <f t="shared" si="26"/>
        <v>-18</v>
      </c>
      <c r="R141" s="30"/>
      <c r="S141" s="31" t="s">
        <v>257</v>
      </c>
      <c r="T141" s="143">
        <v>92139</v>
      </c>
    </row>
    <row r="142" spans="1:20" ht="12.75">
      <c r="A142" s="31" t="s">
        <v>64</v>
      </c>
      <c r="B142" s="41" t="s">
        <v>20</v>
      </c>
      <c r="C142" s="41" t="s">
        <v>235</v>
      </c>
      <c r="D142" s="41"/>
      <c r="E142" s="28"/>
      <c r="F142" s="43">
        <v>10607609</v>
      </c>
      <c r="G142" s="43">
        <v>2188857</v>
      </c>
      <c r="H142" s="44">
        <f t="shared" si="27"/>
        <v>12796466</v>
      </c>
      <c r="I142" s="45">
        <v>2403</v>
      </c>
      <c r="J142" s="44">
        <f t="shared" si="23"/>
        <v>5325.204327923429</v>
      </c>
      <c r="K142" s="46">
        <f>6470</f>
        <v>6470</v>
      </c>
      <c r="L142" s="47">
        <f t="shared" si="28"/>
        <v>-1144.7956720765706</v>
      </c>
      <c r="M142" s="47">
        <f t="shared" si="25"/>
        <v>-2750943.999999999</v>
      </c>
      <c r="N142" s="48">
        <v>759</v>
      </c>
      <c r="O142" s="49">
        <f t="shared" si="24"/>
        <v>7.016079483430079</v>
      </c>
      <c r="P142" s="29">
        <v>766</v>
      </c>
      <c r="Q142" s="30">
        <f t="shared" si="26"/>
        <v>-7</v>
      </c>
      <c r="R142" s="30"/>
      <c r="S142" s="31" t="s">
        <v>248</v>
      </c>
      <c r="T142" s="143">
        <v>92120</v>
      </c>
    </row>
    <row r="143" spans="1:20" ht="12.75">
      <c r="A143" s="76" t="s">
        <v>17</v>
      </c>
      <c r="B143" s="77" t="s">
        <v>20</v>
      </c>
      <c r="C143" s="77" t="s">
        <v>235</v>
      </c>
      <c r="D143" s="77" t="s">
        <v>293</v>
      </c>
      <c r="E143" s="77" t="s">
        <v>27</v>
      </c>
      <c r="F143" s="44">
        <v>9181684</v>
      </c>
      <c r="G143" s="44">
        <v>2260275</v>
      </c>
      <c r="H143" s="44">
        <f t="shared" si="27"/>
        <v>11441959</v>
      </c>
      <c r="I143" s="45">
        <v>2026</v>
      </c>
      <c r="J143" s="44">
        <f t="shared" si="23"/>
        <v>5647.561204343534</v>
      </c>
      <c r="K143" s="46">
        <f>6470</f>
        <v>6470</v>
      </c>
      <c r="L143" s="47">
        <f t="shared" si="28"/>
        <v>-822.438795656466</v>
      </c>
      <c r="M143" s="47">
        <f t="shared" si="25"/>
        <v>-1666261.0000000002</v>
      </c>
      <c r="N143" s="48">
        <v>756</v>
      </c>
      <c r="O143" s="49">
        <f t="shared" si="24"/>
        <v>7.470319053364463</v>
      </c>
      <c r="P143" s="29">
        <v>761</v>
      </c>
      <c r="Q143" s="30">
        <f t="shared" si="26"/>
        <v>-5</v>
      </c>
      <c r="R143" s="30"/>
      <c r="S143" s="76" t="s">
        <v>256</v>
      </c>
      <c r="T143" s="143">
        <v>92106</v>
      </c>
    </row>
    <row r="144" spans="1:20" ht="12.75">
      <c r="A144" s="31" t="s">
        <v>84</v>
      </c>
      <c r="B144" s="41" t="s">
        <v>20</v>
      </c>
      <c r="C144" s="28" t="s">
        <v>235</v>
      </c>
      <c r="D144" s="28"/>
      <c r="E144" s="28"/>
      <c r="F144" s="43">
        <v>2130806</v>
      </c>
      <c r="G144" s="43">
        <v>915115</v>
      </c>
      <c r="H144" s="44">
        <f t="shared" si="27"/>
        <v>3045921</v>
      </c>
      <c r="I144" s="45">
        <v>491</v>
      </c>
      <c r="J144" s="44">
        <f t="shared" si="23"/>
        <v>6203.505091649695</v>
      </c>
      <c r="K144" s="46">
        <f>6470</f>
        <v>6470</v>
      </c>
      <c r="L144" s="47">
        <f t="shared" si="28"/>
        <v>-266.4949083503052</v>
      </c>
      <c r="M144" s="47">
        <f t="shared" si="25"/>
        <v>-130848.99999999985</v>
      </c>
      <c r="N144" s="28">
        <v>749</v>
      </c>
      <c r="O144" s="49">
        <f t="shared" si="24"/>
        <v>8.282383299932837</v>
      </c>
      <c r="P144" s="29">
        <v>663</v>
      </c>
      <c r="Q144" s="30">
        <f t="shared" si="26"/>
        <v>86</v>
      </c>
      <c r="R144" s="30"/>
      <c r="S144" s="31" t="s">
        <v>262</v>
      </c>
      <c r="T144" s="143">
        <v>92111</v>
      </c>
    </row>
    <row r="145" spans="1:20" ht="12.75">
      <c r="A145" s="31" t="s">
        <v>76</v>
      </c>
      <c r="B145" s="41" t="s">
        <v>20</v>
      </c>
      <c r="C145" s="28" t="s">
        <v>235</v>
      </c>
      <c r="D145" s="28"/>
      <c r="E145" s="28"/>
      <c r="F145" s="43">
        <v>9094034</v>
      </c>
      <c r="G145" s="43">
        <v>2445495</v>
      </c>
      <c r="H145" s="44">
        <f t="shared" si="27"/>
        <v>11539529</v>
      </c>
      <c r="I145" s="45">
        <v>2032</v>
      </c>
      <c r="J145" s="44">
        <f aca="true" t="shared" si="29" ref="J145:J176">H145/I145</f>
        <v>5678.902066929134</v>
      </c>
      <c r="K145" s="46">
        <f>6470</f>
        <v>6470</v>
      </c>
      <c r="L145" s="47">
        <f t="shared" si="28"/>
        <v>-791.097933070866</v>
      </c>
      <c r="M145" s="47">
        <f t="shared" si="25"/>
        <v>-1607510.9999999998</v>
      </c>
      <c r="N145" s="48">
        <v>734</v>
      </c>
      <c r="O145" s="49">
        <f t="shared" si="24"/>
        <v>7.7369237969061775</v>
      </c>
      <c r="P145" s="29">
        <v>734</v>
      </c>
      <c r="Q145" s="30">
        <f t="shared" si="26"/>
        <v>0</v>
      </c>
      <c r="R145" s="30"/>
      <c r="S145" s="31" t="s">
        <v>259</v>
      </c>
      <c r="T145" s="143">
        <v>92124</v>
      </c>
    </row>
    <row r="146" spans="1:20" ht="12.75">
      <c r="A146" s="31" t="s">
        <v>85</v>
      </c>
      <c r="B146" s="41" t="s">
        <v>20</v>
      </c>
      <c r="C146" s="28" t="s">
        <v>235</v>
      </c>
      <c r="D146" s="28"/>
      <c r="E146" s="28"/>
      <c r="F146" s="43">
        <v>2572662</v>
      </c>
      <c r="G146" s="43">
        <v>855332</v>
      </c>
      <c r="H146" s="44">
        <f t="shared" si="27"/>
        <v>3427994</v>
      </c>
      <c r="I146" s="45">
        <v>512</v>
      </c>
      <c r="J146" s="44">
        <f t="shared" si="29"/>
        <v>6695.30078125</v>
      </c>
      <c r="K146" s="46">
        <f>6470</f>
        <v>6470</v>
      </c>
      <c r="L146" s="47">
        <f t="shared" si="28"/>
        <v>225.30078125</v>
      </c>
      <c r="M146" s="47">
        <f t="shared" si="25"/>
        <v>115354</v>
      </c>
      <c r="N146" s="28">
        <v>714</v>
      </c>
      <c r="O146" s="49">
        <f aca="true" t="shared" si="30" ref="O146:O177">J146/N146</f>
        <v>9.377171962535014</v>
      </c>
      <c r="P146" s="29">
        <v>665</v>
      </c>
      <c r="Q146" s="30">
        <f t="shared" si="26"/>
        <v>49</v>
      </c>
      <c r="R146" s="30"/>
      <c r="S146" s="31" t="s">
        <v>263</v>
      </c>
      <c r="T146" s="143">
        <v>92111</v>
      </c>
    </row>
    <row r="147" spans="1:20" ht="12.75">
      <c r="A147" s="31" t="s">
        <v>70</v>
      </c>
      <c r="B147" s="41" t="s">
        <v>20</v>
      </c>
      <c r="C147" s="28" t="s">
        <v>235</v>
      </c>
      <c r="D147" s="28"/>
      <c r="E147" s="28"/>
      <c r="F147" s="43">
        <v>5755874</v>
      </c>
      <c r="G147" s="43">
        <v>3185376</v>
      </c>
      <c r="H147" s="44">
        <f t="shared" si="27"/>
        <v>8941250</v>
      </c>
      <c r="I147" s="45">
        <v>1148</v>
      </c>
      <c r="J147" s="44">
        <f t="shared" si="29"/>
        <v>7788.545296167247</v>
      </c>
      <c r="K147" s="46">
        <f>6470</f>
        <v>6470</v>
      </c>
      <c r="L147" s="47">
        <f t="shared" si="28"/>
        <v>1318.5452961672472</v>
      </c>
      <c r="M147" s="47">
        <f t="shared" si="25"/>
        <v>1513689.9999999998</v>
      </c>
      <c r="N147" s="48">
        <v>689</v>
      </c>
      <c r="O147" s="49">
        <f t="shared" si="30"/>
        <v>11.304129602564945</v>
      </c>
      <c r="P147" s="29">
        <v>654</v>
      </c>
      <c r="Q147" s="30">
        <f t="shared" si="26"/>
        <v>35</v>
      </c>
      <c r="R147" s="30"/>
      <c r="S147" s="31" t="s">
        <v>252</v>
      </c>
      <c r="T147" s="143">
        <v>92117</v>
      </c>
    </row>
    <row r="148" spans="1:20" ht="12.75">
      <c r="A148" s="31" t="s">
        <v>202</v>
      </c>
      <c r="B148" s="41" t="s">
        <v>20</v>
      </c>
      <c r="C148" s="41" t="s">
        <v>235</v>
      </c>
      <c r="D148" s="41"/>
      <c r="E148" s="28"/>
      <c r="F148" s="43">
        <v>6630885</v>
      </c>
      <c r="G148" s="43">
        <v>3379469</v>
      </c>
      <c r="H148" s="44">
        <f t="shared" si="27"/>
        <v>10010354</v>
      </c>
      <c r="I148" s="45">
        <v>1432</v>
      </c>
      <c r="J148" s="44">
        <f t="shared" si="29"/>
        <v>6990.4706703910615</v>
      </c>
      <c r="K148" s="46">
        <f>6470</f>
        <v>6470</v>
      </c>
      <c r="L148" s="47">
        <f t="shared" si="28"/>
        <v>520.4706703910615</v>
      </c>
      <c r="M148" s="47">
        <f t="shared" si="25"/>
        <v>745314.0000000001</v>
      </c>
      <c r="N148" s="48">
        <v>684</v>
      </c>
      <c r="O148" s="49">
        <f t="shared" si="30"/>
        <v>10.219986360220851</v>
      </c>
      <c r="P148" s="29">
        <v>704</v>
      </c>
      <c r="Q148" s="30">
        <f t="shared" si="26"/>
        <v>-20</v>
      </c>
      <c r="R148" s="30"/>
      <c r="S148" s="31" t="s">
        <v>247</v>
      </c>
      <c r="T148" s="143">
        <v>92117</v>
      </c>
    </row>
    <row r="149" spans="1:20" ht="12.75">
      <c r="A149" s="31" t="s">
        <v>67</v>
      </c>
      <c r="B149" s="41" t="str">
        <f>B148</f>
        <v>9-12</v>
      </c>
      <c r="C149" s="41" t="s">
        <v>235</v>
      </c>
      <c r="D149" s="41"/>
      <c r="E149" s="28"/>
      <c r="F149" s="43">
        <v>8836717</v>
      </c>
      <c r="G149" s="43">
        <v>3861737</v>
      </c>
      <c r="H149" s="44">
        <f t="shared" si="27"/>
        <v>12698454</v>
      </c>
      <c r="I149" s="45">
        <v>1978</v>
      </c>
      <c r="J149" s="44">
        <f t="shared" si="29"/>
        <v>6419.845298281092</v>
      </c>
      <c r="K149" s="46">
        <f>6470</f>
        <v>6470</v>
      </c>
      <c r="L149" s="47">
        <f t="shared" si="28"/>
        <v>-50.154701718907745</v>
      </c>
      <c r="M149" s="47">
        <f t="shared" si="25"/>
        <v>-99205.99999999952</v>
      </c>
      <c r="N149" s="48">
        <v>683</v>
      </c>
      <c r="O149" s="49">
        <f t="shared" si="30"/>
        <v>9.399480670982566</v>
      </c>
      <c r="P149" s="29">
        <v>721</v>
      </c>
      <c r="Q149" s="30">
        <f t="shared" si="26"/>
        <v>-38</v>
      </c>
      <c r="R149" s="30"/>
      <c r="S149" s="31" t="s">
        <v>249</v>
      </c>
      <c r="T149" s="143">
        <v>92115</v>
      </c>
    </row>
    <row r="150" spans="1:20" ht="12.75">
      <c r="A150" s="31" t="s">
        <v>89</v>
      </c>
      <c r="B150" s="41" t="s">
        <v>20</v>
      </c>
      <c r="C150" s="28" t="s">
        <v>235</v>
      </c>
      <c r="D150" s="28"/>
      <c r="E150" s="28"/>
      <c r="F150" s="43">
        <v>2047496</v>
      </c>
      <c r="G150" s="43">
        <v>827132</v>
      </c>
      <c r="H150" s="44">
        <f t="shared" si="27"/>
        <v>2874628</v>
      </c>
      <c r="I150" s="45">
        <v>515</v>
      </c>
      <c r="J150" s="44">
        <f t="shared" si="29"/>
        <v>5581.8019417475725</v>
      </c>
      <c r="K150" s="46">
        <f>6470</f>
        <v>6470</v>
      </c>
      <c r="L150" s="47">
        <f t="shared" si="28"/>
        <v>-888.1980582524275</v>
      </c>
      <c r="M150" s="47">
        <f t="shared" si="25"/>
        <v>-457422.0000000002</v>
      </c>
      <c r="N150" s="28">
        <v>672</v>
      </c>
      <c r="O150" s="49">
        <f t="shared" si="30"/>
        <v>8.306252889505316</v>
      </c>
      <c r="P150" s="29">
        <v>647</v>
      </c>
      <c r="Q150" s="30">
        <f t="shared" si="26"/>
        <v>25</v>
      </c>
      <c r="R150" s="30"/>
      <c r="S150" s="31" t="s">
        <v>264</v>
      </c>
      <c r="T150" s="143">
        <v>92101</v>
      </c>
    </row>
    <row r="151" spans="1:20" ht="12.75">
      <c r="A151" s="31" t="s">
        <v>73</v>
      </c>
      <c r="B151" s="41" t="s">
        <v>20</v>
      </c>
      <c r="C151" s="28" t="s">
        <v>235</v>
      </c>
      <c r="D151" s="28"/>
      <c r="E151" s="28"/>
      <c r="F151" s="43">
        <v>10501649</v>
      </c>
      <c r="G151" s="43">
        <v>4018354</v>
      </c>
      <c r="H151" s="44">
        <f t="shared" si="27"/>
        <v>14520003</v>
      </c>
      <c r="I151" s="45">
        <v>2374</v>
      </c>
      <c r="J151" s="44">
        <f t="shared" si="29"/>
        <v>6116.260741364785</v>
      </c>
      <c r="K151" s="46">
        <f>6470</f>
        <v>6470</v>
      </c>
      <c r="L151" s="47">
        <f t="shared" si="28"/>
        <v>-353.73925863521526</v>
      </c>
      <c r="M151" s="47">
        <f t="shared" si="25"/>
        <v>-839777.000000001</v>
      </c>
      <c r="N151" s="48">
        <v>667</v>
      </c>
      <c r="O151" s="49">
        <f t="shared" si="30"/>
        <v>9.169806208942706</v>
      </c>
      <c r="P151" s="29">
        <v>705</v>
      </c>
      <c r="Q151" s="30">
        <f t="shared" si="26"/>
        <v>-38</v>
      </c>
      <c r="R151" s="30"/>
      <c r="S151" s="31" t="s">
        <v>255</v>
      </c>
      <c r="T151" s="143">
        <v>92114</v>
      </c>
    </row>
    <row r="152" spans="1:20" ht="12.75">
      <c r="A152" s="31" t="s">
        <v>91</v>
      </c>
      <c r="B152" s="41" t="str">
        <f>B151</f>
        <v>9-12</v>
      </c>
      <c r="C152" s="28" t="s">
        <v>235</v>
      </c>
      <c r="D152" s="28"/>
      <c r="E152" s="28"/>
      <c r="F152" s="43">
        <v>2063671</v>
      </c>
      <c r="G152" s="43">
        <v>1111335</v>
      </c>
      <c r="H152" s="44">
        <f t="shared" si="27"/>
        <v>3175006</v>
      </c>
      <c r="I152" s="45">
        <v>518</v>
      </c>
      <c r="J152" s="44">
        <f t="shared" si="29"/>
        <v>6129.355212355213</v>
      </c>
      <c r="K152" s="46">
        <f>6470</f>
        <v>6470</v>
      </c>
      <c r="L152" s="47">
        <f t="shared" si="28"/>
        <v>-340.64478764478736</v>
      </c>
      <c r="M152" s="47">
        <f t="shared" si="25"/>
        <v>-176453.99999999985</v>
      </c>
      <c r="N152" s="28">
        <v>664</v>
      </c>
      <c r="O152" s="49">
        <f t="shared" si="30"/>
        <v>9.230956645113272</v>
      </c>
      <c r="P152" s="29">
        <v>629</v>
      </c>
      <c r="Q152" s="30">
        <f t="shared" si="26"/>
        <v>35</v>
      </c>
      <c r="R152" s="30"/>
      <c r="S152" s="31" t="s">
        <v>264</v>
      </c>
      <c r="T152" s="143">
        <v>92101</v>
      </c>
    </row>
    <row r="153" spans="1:20" ht="12.75">
      <c r="A153" s="31" t="s">
        <v>72</v>
      </c>
      <c r="B153" s="41" t="str">
        <f>B152</f>
        <v>9-12</v>
      </c>
      <c r="C153" s="28" t="s">
        <v>235</v>
      </c>
      <c r="D153" s="28"/>
      <c r="E153" s="28"/>
      <c r="F153" s="43">
        <v>7624765</v>
      </c>
      <c r="G153" s="43">
        <v>2609109</v>
      </c>
      <c r="H153" s="44">
        <f t="shared" si="27"/>
        <v>10233874</v>
      </c>
      <c r="I153" s="45">
        <v>1642</v>
      </c>
      <c r="J153" s="44">
        <f t="shared" si="29"/>
        <v>6232.566382460414</v>
      </c>
      <c r="K153" s="46">
        <f>6470</f>
        <v>6470</v>
      </c>
      <c r="L153" s="47">
        <f t="shared" si="28"/>
        <v>-237.4336175395856</v>
      </c>
      <c r="M153" s="47">
        <f t="shared" si="25"/>
        <v>-389865.9999999996</v>
      </c>
      <c r="N153" s="48">
        <v>662</v>
      </c>
      <c r="O153" s="49">
        <f t="shared" si="30"/>
        <v>9.414752843595792</v>
      </c>
      <c r="P153" s="29">
        <v>692</v>
      </c>
      <c r="Q153" s="30">
        <f t="shared" si="26"/>
        <v>-30</v>
      </c>
      <c r="R153" s="30"/>
      <c r="S153" s="31" t="s">
        <v>254</v>
      </c>
      <c r="T153" s="143">
        <v>92109</v>
      </c>
    </row>
    <row r="154" spans="1:20" ht="12.75">
      <c r="A154" s="31" t="s">
        <v>82</v>
      </c>
      <c r="B154" s="41" t="str">
        <f>B153</f>
        <v>9-12</v>
      </c>
      <c r="C154" s="28" t="s">
        <v>235</v>
      </c>
      <c r="D154" s="28"/>
      <c r="E154" s="28"/>
      <c r="F154" s="43">
        <v>2126430</v>
      </c>
      <c r="G154" s="43">
        <v>964588</v>
      </c>
      <c r="H154" s="44">
        <f t="shared" si="27"/>
        <v>3091018</v>
      </c>
      <c r="I154" s="45">
        <v>486</v>
      </c>
      <c r="J154" s="44">
        <f t="shared" si="29"/>
        <v>6360.119341563786</v>
      </c>
      <c r="K154" s="46">
        <f>6470</f>
        <v>6470</v>
      </c>
      <c r="L154" s="47">
        <f t="shared" si="28"/>
        <v>-109.88065843621371</v>
      </c>
      <c r="M154" s="47">
        <f t="shared" si="25"/>
        <v>-53401.99999999986</v>
      </c>
      <c r="N154" s="48">
        <v>646</v>
      </c>
      <c r="O154" s="49">
        <f t="shared" si="30"/>
        <v>9.84538597765292</v>
      </c>
      <c r="P154" s="29">
        <v>652</v>
      </c>
      <c r="Q154" s="30">
        <f t="shared" si="26"/>
        <v>-6</v>
      </c>
      <c r="R154" s="30"/>
      <c r="S154" s="31" t="s">
        <v>262</v>
      </c>
      <c r="T154" s="143">
        <v>92111</v>
      </c>
    </row>
    <row r="155" spans="1:20" ht="12.75">
      <c r="A155" s="31" t="s">
        <v>78</v>
      </c>
      <c r="B155" s="41" t="s">
        <v>20</v>
      </c>
      <c r="C155" s="28" t="s">
        <v>235</v>
      </c>
      <c r="D155" s="28"/>
      <c r="E155" s="28"/>
      <c r="F155" s="43">
        <v>1784223</v>
      </c>
      <c r="G155" s="43">
        <v>967518</v>
      </c>
      <c r="H155" s="44">
        <f t="shared" si="27"/>
        <v>2751741</v>
      </c>
      <c r="I155" s="45">
        <v>368</v>
      </c>
      <c r="J155" s="44">
        <f t="shared" si="29"/>
        <v>7477.557065217391</v>
      </c>
      <c r="K155" s="46">
        <f>6470</f>
        <v>6470</v>
      </c>
      <c r="L155" s="47">
        <f t="shared" si="28"/>
        <v>1007.557065217391</v>
      </c>
      <c r="M155" s="47">
        <f t="shared" si="25"/>
        <v>370780.9999999999</v>
      </c>
      <c r="N155" s="48">
        <v>621</v>
      </c>
      <c r="O155" s="49">
        <f t="shared" si="30"/>
        <v>12.041154694391935</v>
      </c>
      <c r="P155" s="29">
        <v>600</v>
      </c>
      <c r="Q155" s="30">
        <f t="shared" si="26"/>
        <v>21</v>
      </c>
      <c r="R155" s="30"/>
      <c r="S155" s="31" t="s">
        <v>261</v>
      </c>
      <c r="T155" s="143">
        <v>92115</v>
      </c>
    </row>
    <row r="156" spans="1:20" ht="12.75">
      <c r="A156" s="31" t="s">
        <v>90</v>
      </c>
      <c r="B156" s="41" t="s">
        <v>20</v>
      </c>
      <c r="C156" s="28" t="s">
        <v>235</v>
      </c>
      <c r="D156" s="28"/>
      <c r="E156" s="28"/>
      <c r="F156" s="43">
        <v>1894348</v>
      </c>
      <c r="G156" s="43">
        <v>729652</v>
      </c>
      <c r="H156" s="44">
        <f t="shared" si="27"/>
        <v>2624000</v>
      </c>
      <c r="I156" s="45">
        <v>477</v>
      </c>
      <c r="J156" s="44">
        <f t="shared" si="29"/>
        <v>5501.04821802935</v>
      </c>
      <c r="K156" s="46">
        <f>6470</f>
        <v>6470</v>
      </c>
      <c r="L156" s="47">
        <f t="shared" si="28"/>
        <v>-968.9517819706498</v>
      </c>
      <c r="M156" s="47">
        <f t="shared" si="25"/>
        <v>-462189.99999999994</v>
      </c>
      <c r="N156" s="28">
        <v>592</v>
      </c>
      <c r="O156" s="49">
        <f t="shared" si="30"/>
        <v>9.292311179103631</v>
      </c>
      <c r="P156" s="29">
        <v>619</v>
      </c>
      <c r="Q156" s="30">
        <f t="shared" si="26"/>
        <v>-27</v>
      </c>
      <c r="R156" s="30"/>
      <c r="S156" s="31" t="s">
        <v>264</v>
      </c>
      <c r="T156" s="143">
        <v>92101</v>
      </c>
    </row>
    <row r="157" spans="1:20" ht="12.75">
      <c r="A157" s="31" t="s">
        <v>88</v>
      </c>
      <c r="B157" s="41" t="s">
        <v>20</v>
      </c>
      <c r="C157" s="28" t="s">
        <v>235</v>
      </c>
      <c r="D157" s="28"/>
      <c r="E157" s="28"/>
      <c r="F157" s="43">
        <v>2736183</v>
      </c>
      <c r="G157" s="43">
        <v>500972</v>
      </c>
      <c r="H157" s="44">
        <f t="shared" si="27"/>
        <v>3237155</v>
      </c>
      <c r="I157" s="45">
        <v>528</v>
      </c>
      <c r="J157" s="44">
        <f t="shared" si="29"/>
        <v>6130.975378787879</v>
      </c>
      <c r="K157" s="46">
        <f>6470</f>
        <v>6470</v>
      </c>
      <c r="L157" s="47">
        <f t="shared" si="28"/>
        <v>-339.024621212121</v>
      </c>
      <c r="M157" s="47">
        <f t="shared" si="25"/>
        <v>-179004.99999999988</v>
      </c>
      <c r="N157" s="28">
        <v>592</v>
      </c>
      <c r="O157" s="49">
        <f t="shared" si="30"/>
        <v>10.35637732903358</v>
      </c>
      <c r="P157" s="29">
        <v>619</v>
      </c>
      <c r="Q157" s="30">
        <f t="shared" si="26"/>
        <v>-27</v>
      </c>
      <c r="R157" s="30"/>
      <c r="S157" s="31" t="s">
        <v>264</v>
      </c>
      <c r="T157" s="143">
        <v>92101</v>
      </c>
    </row>
    <row r="158" spans="1:20" ht="12.75">
      <c r="A158" s="31" t="s">
        <v>69</v>
      </c>
      <c r="B158" s="41" t="s">
        <v>20</v>
      </c>
      <c r="C158" s="28" t="s">
        <v>235</v>
      </c>
      <c r="D158" s="28"/>
      <c r="E158" s="28"/>
      <c r="F158" s="43">
        <v>10159217</v>
      </c>
      <c r="G158" s="43">
        <v>3863997</v>
      </c>
      <c r="H158" s="44">
        <f t="shared" si="27"/>
        <v>14023214</v>
      </c>
      <c r="I158" s="45">
        <v>2285</v>
      </c>
      <c r="J158" s="44">
        <f t="shared" si="29"/>
        <v>6137.073960612692</v>
      </c>
      <c r="K158" s="46">
        <f>6470</f>
        <v>6470</v>
      </c>
      <c r="L158" s="47">
        <f t="shared" si="28"/>
        <v>-332.92603938730826</v>
      </c>
      <c r="M158" s="47">
        <f t="shared" si="25"/>
        <v>-760735.9999999994</v>
      </c>
      <c r="N158" s="48">
        <v>587</v>
      </c>
      <c r="O158" s="49">
        <f t="shared" si="30"/>
        <v>10.454981193548027</v>
      </c>
      <c r="P158" s="29">
        <v>600</v>
      </c>
      <c r="Q158" s="30">
        <f t="shared" si="26"/>
        <v>-13</v>
      </c>
      <c r="R158" s="30"/>
      <c r="S158" s="31" t="s">
        <v>251</v>
      </c>
      <c r="T158" s="143">
        <v>92113</v>
      </c>
    </row>
    <row r="159" spans="1:20" ht="12.75">
      <c r="A159" s="31" t="s">
        <v>79</v>
      </c>
      <c r="B159" s="41" t="s">
        <v>20</v>
      </c>
      <c r="C159" s="28" t="s">
        <v>235</v>
      </c>
      <c r="D159" s="28"/>
      <c r="E159" s="28"/>
      <c r="F159" s="43">
        <v>1726782</v>
      </c>
      <c r="G159" s="43">
        <v>904014</v>
      </c>
      <c r="H159" s="44">
        <f t="shared" si="27"/>
        <v>2630796</v>
      </c>
      <c r="I159" s="45">
        <v>372</v>
      </c>
      <c r="J159" s="44">
        <f t="shared" si="29"/>
        <v>7072.032258064516</v>
      </c>
      <c r="K159" s="46">
        <f>6470</f>
        <v>6470</v>
      </c>
      <c r="L159" s="47">
        <f t="shared" si="28"/>
        <v>602.0322580645161</v>
      </c>
      <c r="M159" s="47">
        <f t="shared" si="25"/>
        <v>223956</v>
      </c>
      <c r="N159" s="48">
        <v>574</v>
      </c>
      <c r="O159" s="49">
        <f t="shared" si="30"/>
        <v>12.320613690007868</v>
      </c>
      <c r="P159" s="29">
        <v>619</v>
      </c>
      <c r="Q159" s="30">
        <f t="shared" si="26"/>
        <v>-45</v>
      </c>
      <c r="R159" s="30"/>
      <c r="S159" s="31" t="s">
        <v>261</v>
      </c>
      <c r="T159" s="143">
        <v>92115</v>
      </c>
    </row>
    <row r="160" spans="1:20" ht="12.75">
      <c r="A160" s="31" t="s">
        <v>81</v>
      </c>
      <c r="B160" s="41" t="s">
        <v>20</v>
      </c>
      <c r="C160" s="28" t="s">
        <v>235</v>
      </c>
      <c r="D160" s="28"/>
      <c r="E160" s="28"/>
      <c r="F160" s="43">
        <v>1636935</v>
      </c>
      <c r="G160" s="43">
        <v>789502</v>
      </c>
      <c r="H160" s="44">
        <f t="shared" si="27"/>
        <v>2426437</v>
      </c>
      <c r="I160" s="45">
        <v>400</v>
      </c>
      <c r="J160" s="44">
        <f t="shared" si="29"/>
        <v>6066.0925</v>
      </c>
      <c r="K160" s="46">
        <f>6470</f>
        <v>6470</v>
      </c>
      <c r="L160" s="47">
        <f t="shared" si="28"/>
        <v>-403.90750000000025</v>
      </c>
      <c r="M160" s="47">
        <f t="shared" si="25"/>
        <v>-161563.00000000012</v>
      </c>
      <c r="N160" s="48">
        <v>561</v>
      </c>
      <c r="O160" s="49">
        <f t="shared" si="30"/>
        <v>10.812999108734402</v>
      </c>
      <c r="P160" s="29">
        <v>615</v>
      </c>
      <c r="Q160" s="30">
        <f t="shared" si="26"/>
        <v>-54</v>
      </c>
      <c r="R160" s="30"/>
      <c r="S160" s="31" t="s">
        <v>261</v>
      </c>
      <c r="T160" s="143">
        <v>92115</v>
      </c>
    </row>
    <row r="161" spans="1:20" ht="12.75">
      <c r="A161" s="31" t="s">
        <v>86</v>
      </c>
      <c r="B161" s="41" t="s">
        <v>20</v>
      </c>
      <c r="C161" s="28" t="s">
        <v>235</v>
      </c>
      <c r="D161" s="28"/>
      <c r="E161" s="28"/>
      <c r="F161" s="43">
        <v>1788956</v>
      </c>
      <c r="G161" s="43">
        <v>1051158</v>
      </c>
      <c r="H161" s="44">
        <f t="shared" si="27"/>
        <v>2840114</v>
      </c>
      <c r="I161" s="45">
        <v>433</v>
      </c>
      <c r="J161" s="44">
        <f t="shared" si="29"/>
        <v>6559.154734411086</v>
      </c>
      <c r="K161" s="46">
        <f>6470</f>
        <v>6470</v>
      </c>
      <c r="L161" s="47">
        <f t="shared" si="28"/>
        <v>89.15473441108588</v>
      </c>
      <c r="M161" s="47">
        <f t="shared" si="25"/>
        <v>38604.00000000019</v>
      </c>
      <c r="N161" s="28">
        <v>557</v>
      </c>
      <c r="O161" s="49">
        <f t="shared" si="30"/>
        <v>11.775861282605181</v>
      </c>
      <c r="P161" s="29">
        <v>600</v>
      </c>
      <c r="Q161" s="30">
        <f t="shared" si="26"/>
        <v>-43</v>
      </c>
      <c r="R161" s="30"/>
      <c r="S161" s="31" t="s">
        <v>264</v>
      </c>
      <c r="T161" s="143">
        <v>92101</v>
      </c>
    </row>
    <row r="162" spans="1:20" ht="12.75">
      <c r="A162" s="31" t="s">
        <v>80</v>
      </c>
      <c r="B162" s="41" t="s">
        <v>20</v>
      </c>
      <c r="C162" s="28" t="s">
        <v>235</v>
      </c>
      <c r="D162" s="28"/>
      <c r="E162" s="28"/>
      <c r="F162" s="43">
        <v>1511735</v>
      </c>
      <c r="G162" s="43">
        <v>560899</v>
      </c>
      <c r="H162" s="44">
        <f t="shared" si="27"/>
        <v>2072634</v>
      </c>
      <c r="I162" s="45">
        <v>321</v>
      </c>
      <c r="J162" s="44">
        <f t="shared" si="29"/>
        <v>6456.803738317757</v>
      </c>
      <c r="K162" s="46">
        <f>6470</f>
        <v>6470</v>
      </c>
      <c r="L162" s="47">
        <f t="shared" si="28"/>
        <v>-13.196261682242948</v>
      </c>
      <c r="M162" s="47">
        <f t="shared" si="25"/>
        <v>-4235.999999999986</v>
      </c>
      <c r="N162" s="48">
        <v>549</v>
      </c>
      <c r="O162" s="49">
        <f t="shared" si="30"/>
        <v>11.761026845751834</v>
      </c>
      <c r="P162" s="29">
        <v>600</v>
      </c>
      <c r="Q162" s="30">
        <f t="shared" si="26"/>
        <v>-51</v>
      </c>
      <c r="R162" s="30"/>
      <c r="S162" s="31" t="s">
        <v>261</v>
      </c>
      <c r="T162" s="143">
        <v>92115</v>
      </c>
    </row>
    <row r="163" spans="1:20" ht="12.75">
      <c r="A163" s="31" t="s">
        <v>87</v>
      </c>
      <c r="B163" s="41" t="s">
        <v>20</v>
      </c>
      <c r="C163" s="41" t="s">
        <v>235</v>
      </c>
      <c r="D163" s="41"/>
      <c r="E163" s="28"/>
      <c r="F163" s="43">
        <v>1432243</v>
      </c>
      <c r="G163" s="43">
        <v>805659</v>
      </c>
      <c r="H163" s="44">
        <f t="shared" si="27"/>
        <v>2237902</v>
      </c>
      <c r="I163" s="45">
        <v>340</v>
      </c>
      <c r="J163" s="44">
        <f t="shared" si="29"/>
        <v>6582.064705882353</v>
      </c>
      <c r="K163" s="46">
        <f>6470</f>
        <v>6470</v>
      </c>
      <c r="L163" s="47">
        <f t="shared" si="28"/>
        <v>112.06470588235334</v>
      </c>
      <c r="M163" s="47">
        <f t="shared" si="25"/>
        <v>38102.00000000013</v>
      </c>
      <c r="N163" s="28">
        <v>439</v>
      </c>
      <c r="O163" s="49">
        <f t="shared" si="30"/>
        <v>14.993313680825405</v>
      </c>
      <c r="P163" s="29">
        <v>600</v>
      </c>
      <c r="Q163" s="30">
        <f t="shared" si="26"/>
        <v>-161</v>
      </c>
      <c r="R163" s="30"/>
      <c r="S163" s="31" t="s">
        <v>264</v>
      </c>
      <c r="T163" s="143">
        <v>92101</v>
      </c>
    </row>
    <row r="164" spans="1:20" ht="12.75">
      <c r="A164" s="63" t="s">
        <v>236</v>
      </c>
      <c r="B164" s="64" t="s">
        <v>41</v>
      </c>
      <c r="C164" s="65" t="s">
        <v>234</v>
      </c>
      <c r="D164" s="65"/>
      <c r="E164" s="65"/>
      <c r="F164" s="66">
        <v>6524975</v>
      </c>
      <c r="G164" s="66">
        <v>703711</v>
      </c>
      <c r="H164" s="67">
        <f t="shared" si="27"/>
        <v>7228686</v>
      </c>
      <c r="I164" s="68">
        <v>1483</v>
      </c>
      <c r="J164" s="67">
        <f t="shared" si="29"/>
        <v>4874.366824005395</v>
      </c>
      <c r="K164" s="69">
        <f>6470</f>
        <v>6470</v>
      </c>
      <c r="L164" s="70">
        <f t="shared" si="28"/>
        <v>-1595.6331759946052</v>
      </c>
      <c r="M164" s="70">
        <f t="shared" si="25"/>
        <v>-2366323.9999999995</v>
      </c>
      <c r="N164" s="71">
        <v>897</v>
      </c>
      <c r="O164" s="72">
        <f t="shared" si="30"/>
        <v>5.43407672687335</v>
      </c>
      <c r="P164" s="73">
        <v>917</v>
      </c>
      <c r="Q164" s="74">
        <f t="shared" si="26"/>
        <v>-20</v>
      </c>
      <c r="R164" s="74"/>
      <c r="S164" s="63" t="s">
        <v>274</v>
      </c>
      <c r="T164" s="144">
        <v>92131</v>
      </c>
    </row>
    <row r="165" spans="1:20" ht="12.75">
      <c r="A165" s="63" t="s">
        <v>56</v>
      </c>
      <c r="B165" s="64" t="s">
        <v>41</v>
      </c>
      <c r="C165" s="65" t="s">
        <v>234</v>
      </c>
      <c r="D165" s="65"/>
      <c r="E165" s="65"/>
      <c r="F165" s="66">
        <v>4874661</v>
      </c>
      <c r="G165" s="66">
        <v>807057</v>
      </c>
      <c r="H165" s="67">
        <f t="shared" si="27"/>
        <v>5681718</v>
      </c>
      <c r="I165" s="68">
        <v>1064</v>
      </c>
      <c r="J165" s="67">
        <f t="shared" si="29"/>
        <v>5339.960526315789</v>
      </c>
      <c r="K165" s="69">
        <f>6470</f>
        <v>6470</v>
      </c>
      <c r="L165" s="70">
        <f t="shared" si="28"/>
        <v>-1130.0394736842109</v>
      </c>
      <c r="M165" s="70">
        <f t="shared" si="25"/>
        <v>-1202362.0000000005</v>
      </c>
      <c r="N165" s="71">
        <v>879</v>
      </c>
      <c r="O165" s="72">
        <f t="shared" si="30"/>
        <v>6.075040416741512</v>
      </c>
      <c r="P165" s="73">
        <v>879</v>
      </c>
      <c r="Q165" s="74">
        <f t="shared" si="26"/>
        <v>0</v>
      </c>
      <c r="R165" s="74"/>
      <c r="S165" s="63" t="s">
        <v>280</v>
      </c>
      <c r="T165" s="144">
        <v>92037</v>
      </c>
    </row>
    <row r="166" spans="1:20" ht="12.75">
      <c r="A166" s="63" t="s">
        <v>237</v>
      </c>
      <c r="B166" s="64" t="s">
        <v>41</v>
      </c>
      <c r="C166" s="65" t="s">
        <v>234</v>
      </c>
      <c r="D166" s="65"/>
      <c r="E166" s="65"/>
      <c r="F166" s="66">
        <v>3507171</v>
      </c>
      <c r="G166" s="66">
        <v>1126776</v>
      </c>
      <c r="H166" s="67">
        <f t="shared" si="27"/>
        <v>4633947</v>
      </c>
      <c r="I166" s="68">
        <v>660</v>
      </c>
      <c r="J166" s="67">
        <f t="shared" si="29"/>
        <v>7021.131818181818</v>
      </c>
      <c r="K166" s="69">
        <f>6470</f>
        <v>6470</v>
      </c>
      <c r="L166" s="70">
        <f t="shared" si="28"/>
        <v>551.1318181818178</v>
      </c>
      <c r="M166" s="70">
        <f t="shared" si="25"/>
        <v>363746.99999999977</v>
      </c>
      <c r="N166" s="71">
        <v>877</v>
      </c>
      <c r="O166" s="72">
        <f t="shared" si="30"/>
        <v>8.005851560070488</v>
      </c>
      <c r="P166" s="73">
        <v>826</v>
      </c>
      <c r="Q166" s="74">
        <f t="shared" si="26"/>
        <v>51</v>
      </c>
      <c r="R166" s="74"/>
      <c r="S166" s="63" t="s">
        <v>281</v>
      </c>
      <c r="T166" s="144">
        <v>92109</v>
      </c>
    </row>
    <row r="167" spans="1:20" ht="12.75">
      <c r="A167" s="63" t="s">
        <v>43</v>
      </c>
      <c r="B167" s="64" t="s">
        <v>41</v>
      </c>
      <c r="C167" s="65" t="s">
        <v>234</v>
      </c>
      <c r="D167" s="65"/>
      <c r="E167" s="65"/>
      <c r="F167" s="66">
        <v>4914804</v>
      </c>
      <c r="G167" s="66">
        <v>1045572</v>
      </c>
      <c r="H167" s="67">
        <f t="shared" si="27"/>
        <v>5960376</v>
      </c>
      <c r="I167" s="68">
        <v>1095</v>
      </c>
      <c r="J167" s="67">
        <f t="shared" si="29"/>
        <v>5443.265753424657</v>
      </c>
      <c r="K167" s="69">
        <f>6470</f>
        <v>6470</v>
      </c>
      <c r="L167" s="70">
        <f t="shared" si="28"/>
        <v>-1026.7342465753427</v>
      </c>
      <c r="M167" s="70">
        <f aca="true" t="shared" si="31" ref="M167:M198">I167*L167</f>
        <v>-1124274.0000000002</v>
      </c>
      <c r="N167" s="71">
        <v>862</v>
      </c>
      <c r="O167" s="72">
        <f t="shared" si="30"/>
        <v>6.3146934494485585</v>
      </c>
      <c r="P167" s="73">
        <v>834</v>
      </c>
      <c r="Q167" s="74">
        <f t="shared" si="26"/>
        <v>28</v>
      </c>
      <c r="R167" s="74"/>
      <c r="S167" s="63" t="s">
        <v>288</v>
      </c>
      <c r="T167" s="144">
        <v>92126</v>
      </c>
    </row>
    <row r="168" spans="1:20" ht="12.75">
      <c r="A168" s="63" t="s">
        <v>49</v>
      </c>
      <c r="B168" s="64" t="s">
        <v>41</v>
      </c>
      <c r="C168" s="65" t="s">
        <v>234</v>
      </c>
      <c r="D168" s="65"/>
      <c r="E168" s="65"/>
      <c r="F168" s="66">
        <v>5071215</v>
      </c>
      <c r="G168" s="66">
        <v>1050396</v>
      </c>
      <c r="H168" s="67">
        <f t="shared" si="27"/>
        <v>6121611</v>
      </c>
      <c r="I168" s="68">
        <v>1093</v>
      </c>
      <c r="J168" s="67">
        <f t="shared" si="29"/>
        <v>5600.741994510521</v>
      </c>
      <c r="K168" s="69">
        <f>6470</f>
        <v>6470</v>
      </c>
      <c r="L168" s="70">
        <f t="shared" si="28"/>
        <v>-869.2580054894788</v>
      </c>
      <c r="M168" s="70">
        <f t="shared" si="31"/>
        <v>-950099.0000000003</v>
      </c>
      <c r="N168" s="71">
        <v>851</v>
      </c>
      <c r="O168" s="72">
        <f t="shared" si="30"/>
        <v>6.581365445958309</v>
      </c>
      <c r="P168" s="73">
        <v>816</v>
      </c>
      <c r="Q168" s="74">
        <f t="shared" si="26"/>
        <v>35</v>
      </c>
      <c r="R168" s="74"/>
      <c r="S168" s="63" t="s">
        <v>272</v>
      </c>
      <c r="T168" s="144">
        <v>92120</v>
      </c>
    </row>
    <row r="169" spans="1:20" ht="12.75">
      <c r="A169" s="63" t="s">
        <v>15</v>
      </c>
      <c r="B169" s="64" t="s">
        <v>18</v>
      </c>
      <c r="C169" s="65" t="s">
        <v>234</v>
      </c>
      <c r="D169" s="65" t="s">
        <v>293</v>
      </c>
      <c r="E169" s="64" t="s">
        <v>27</v>
      </c>
      <c r="F169" s="69">
        <v>3957285</v>
      </c>
      <c r="G169" s="69">
        <v>930230</v>
      </c>
      <c r="H169" s="69">
        <f t="shared" si="27"/>
        <v>4887515</v>
      </c>
      <c r="I169" s="75">
        <v>816</v>
      </c>
      <c r="J169" s="69">
        <f t="shared" si="29"/>
        <v>5989.6017156862745</v>
      </c>
      <c r="K169" s="69">
        <f>6470</f>
        <v>6470</v>
      </c>
      <c r="L169" s="70">
        <f t="shared" si="28"/>
        <v>-480.3982843137255</v>
      </c>
      <c r="M169" s="70">
        <f t="shared" si="31"/>
        <v>-392005</v>
      </c>
      <c r="N169" s="65">
        <v>849</v>
      </c>
      <c r="O169" s="72">
        <f t="shared" si="30"/>
        <v>7.0548901244832445</v>
      </c>
      <c r="P169" s="73">
        <v>847</v>
      </c>
      <c r="Q169" s="74">
        <f t="shared" si="26"/>
        <v>2</v>
      </c>
      <c r="R169" s="74"/>
      <c r="S169" s="63" t="s">
        <v>269</v>
      </c>
      <c r="T169" s="144">
        <v>92107</v>
      </c>
    </row>
    <row r="170" spans="1:20" ht="12.75">
      <c r="A170" s="63" t="s">
        <v>60</v>
      </c>
      <c r="B170" s="64" t="s">
        <v>41</v>
      </c>
      <c r="C170" s="65" t="s">
        <v>234</v>
      </c>
      <c r="D170" s="65"/>
      <c r="E170" s="65"/>
      <c r="F170" s="66">
        <v>5870471</v>
      </c>
      <c r="G170" s="66">
        <v>1533804</v>
      </c>
      <c r="H170" s="67">
        <f aca="true" t="shared" si="32" ref="H170:H201">SUM(F170:G170)</f>
        <v>7404275</v>
      </c>
      <c r="I170" s="68">
        <v>1360</v>
      </c>
      <c r="J170" s="67">
        <f t="shared" si="29"/>
        <v>5444.319852941177</v>
      </c>
      <c r="K170" s="69">
        <f>6470</f>
        <v>6470</v>
      </c>
      <c r="L170" s="70">
        <f aca="true" t="shared" si="33" ref="L170:L201">J170-K170</f>
        <v>-1025.6801470588234</v>
      </c>
      <c r="M170" s="70">
        <f t="shared" si="31"/>
        <v>-1394924.9999999998</v>
      </c>
      <c r="N170" s="71">
        <v>842</v>
      </c>
      <c r="O170" s="72">
        <f t="shared" si="30"/>
        <v>6.465938067626101</v>
      </c>
      <c r="P170" s="73">
        <v>830</v>
      </c>
      <c r="Q170" s="74">
        <f t="shared" si="26"/>
        <v>12</v>
      </c>
      <c r="R170" s="74"/>
      <c r="S170" s="63" t="s">
        <v>284</v>
      </c>
      <c r="T170" s="144">
        <v>92122</v>
      </c>
    </row>
    <row r="171" spans="1:20" ht="12.75">
      <c r="A171" s="63" t="s">
        <v>46</v>
      </c>
      <c r="B171" s="64" t="s">
        <v>41</v>
      </c>
      <c r="C171" s="65" t="s">
        <v>234</v>
      </c>
      <c r="D171" s="65"/>
      <c r="E171" s="65"/>
      <c r="F171" s="66">
        <v>4599996</v>
      </c>
      <c r="G171" s="66">
        <v>1259507</v>
      </c>
      <c r="H171" s="67">
        <f t="shared" si="32"/>
        <v>5859503</v>
      </c>
      <c r="I171" s="68">
        <v>1036</v>
      </c>
      <c r="J171" s="67">
        <f t="shared" si="29"/>
        <v>5655.890926640926</v>
      </c>
      <c r="K171" s="69">
        <f>6470</f>
        <v>6470</v>
      </c>
      <c r="L171" s="70">
        <f t="shared" si="33"/>
        <v>-814.1090733590736</v>
      </c>
      <c r="M171" s="70">
        <f t="shared" si="31"/>
        <v>-843417.0000000002</v>
      </c>
      <c r="N171" s="71">
        <v>839</v>
      </c>
      <c r="O171" s="72">
        <f t="shared" si="30"/>
        <v>6.741228756425419</v>
      </c>
      <c r="P171" s="73">
        <v>829</v>
      </c>
      <c r="Q171" s="74">
        <f t="shared" si="26"/>
        <v>10</v>
      </c>
      <c r="R171" s="74"/>
      <c r="S171" s="63" t="s">
        <v>270</v>
      </c>
      <c r="T171" s="144">
        <v>92124</v>
      </c>
    </row>
    <row r="172" spans="1:20" ht="12.75">
      <c r="A172" s="63" t="s">
        <v>62</v>
      </c>
      <c r="B172" s="64" t="s">
        <v>41</v>
      </c>
      <c r="C172" s="65" t="s">
        <v>234</v>
      </c>
      <c r="D172" s="65"/>
      <c r="E172" s="65"/>
      <c r="F172" s="66">
        <v>5418177</v>
      </c>
      <c r="G172" s="66">
        <v>1561599</v>
      </c>
      <c r="H172" s="67">
        <f t="shared" si="32"/>
        <v>6979776</v>
      </c>
      <c r="I172" s="68">
        <v>1210</v>
      </c>
      <c r="J172" s="67">
        <f t="shared" si="29"/>
        <v>5768.409917355372</v>
      </c>
      <c r="K172" s="69">
        <f>6470</f>
        <v>6470</v>
      </c>
      <c r="L172" s="70">
        <f t="shared" si="33"/>
        <v>-701.5900826446277</v>
      </c>
      <c r="M172" s="70">
        <f t="shared" si="31"/>
        <v>-848923.9999999995</v>
      </c>
      <c r="N172" s="71">
        <v>837</v>
      </c>
      <c r="O172" s="72">
        <f t="shared" si="30"/>
        <v>6.891768121093635</v>
      </c>
      <c r="P172" s="73">
        <v>816</v>
      </c>
      <c r="Q172" s="74">
        <f t="shared" si="26"/>
        <v>21</v>
      </c>
      <c r="R172" s="74"/>
      <c r="S172" s="63" t="s">
        <v>286</v>
      </c>
      <c r="T172" s="144">
        <v>92126</v>
      </c>
    </row>
    <row r="173" spans="1:20" ht="12.75">
      <c r="A173" s="63" t="s">
        <v>58</v>
      </c>
      <c r="B173" s="64" t="s">
        <v>41</v>
      </c>
      <c r="C173" s="65" t="s">
        <v>234</v>
      </c>
      <c r="D173" s="65"/>
      <c r="E173" s="65"/>
      <c r="F173" s="66">
        <v>4118200</v>
      </c>
      <c r="G173" s="66">
        <v>1182494</v>
      </c>
      <c r="H173" s="67">
        <f t="shared" si="32"/>
        <v>5300694</v>
      </c>
      <c r="I173" s="68">
        <v>903</v>
      </c>
      <c r="J173" s="67">
        <f t="shared" si="29"/>
        <v>5870.093023255814</v>
      </c>
      <c r="K173" s="69">
        <f>6470</f>
        <v>6470</v>
      </c>
      <c r="L173" s="70">
        <f t="shared" si="33"/>
        <v>-599.9069767441861</v>
      </c>
      <c r="M173" s="70">
        <f t="shared" si="31"/>
        <v>-541716</v>
      </c>
      <c r="N173" s="71">
        <v>825</v>
      </c>
      <c r="O173" s="72">
        <f t="shared" si="30"/>
        <v>7.115264270613108</v>
      </c>
      <c r="P173" s="73">
        <v>808</v>
      </c>
      <c r="Q173" s="74">
        <f t="shared" si="26"/>
        <v>17</v>
      </c>
      <c r="R173" s="74"/>
      <c r="S173" s="63" t="s">
        <v>282</v>
      </c>
      <c r="T173" s="144">
        <v>92119</v>
      </c>
    </row>
    <row r="174" spans="1:20" ht="12.75">
      <c r="A174" s="63" t="s">
        <v>16</v>
      </c>
      <c r="B174" s="64" t="s">
        <v>19</v>
      </c>
      <c r="C174" s="64" t="s">
        <v>234</v>
      </c>
      <c r="D174" s="64" t="s">
        <v>293</v>
      </c>
      <c r="E174" s="64" t="s">
        <v>27</v>
      </c>
      <c r="F174" s="69">
        <v>3859044</v>
      </c>
      <c r="G174" s="69">
        <v>1000745</v>
      </c>
      <c r="H174" s="67">
        <f t="shared" si="32"/>
        <v>4859789</v>
      </c>
      <c r="I174" s="68">
        <v>813</v>
      </c>
      <c r="J174" s="67">
        <f t="shared" si="29"/>
        <v>5977.60024600246</v>
      </c>
      <c r="K174" s="69">
        <f>6470</f>
        <v>6470</v>
      </c>
      <c r="L174" s="70">
        <f t="shared" si="33"/>
        <v>-492.39975399753985</v>
      </c>
      <c r="M174" s="70">
        <f t="shared" si="31"/>
        <v>-400320.9999999999</v>
      </c>
      <c r="N174" s="71">
        <v>825</v>
      </c>
      <c r="O174" s="72">
        <f t="shared" si="30"/>
        <v>7.245576055760558</v>
      </c>
      <c r="P174" s="73">
        <v>778</v>
      </c>
      <c r="Q174" s="74">
        <f t="shared" si="26"/>
        <v>47</v>
      </c>
      <c r="R174" s="74"/>
      <c r="S174" s="63" t="s">
        <v>267</v>
      </c>
      <c r="T174" s="144">
        <v>92107</v>
      </c>
    </row>
    <row r="175" spans="1:20" ht="12.75">
      <c r="A175" s="63" t="s">
        <v>54</v>
      </c>
      <c r="B175" s="64" t="s">
        <v>41</v>
      </c>
      <c r="C175" s="65" t="s">
        <v>234</v>
      </c>
      <c r="D175" s="65"/>
      <c r="E175" s="65"/>
      <c r="F175" s="66">
        <v>2599020</v>
      </c>
      <c r="G175" s="66">
        <v>399024</v>
      </c>
      <c r="H175" s="67">
        <f t="shared" si="32"/>
        <v>2998044</v>
      </c>
      <c r="I175" s="68">
        <v>450</v>
      </c>
      <c r="J175" s="67">
        <f t="shared" si="29"/>
        <v>6662.32</v>
      </c>
      <c r="K175" s="69">
        <f>6470</f>
        <v>6470</v>
      </c>
      <c r="L175" s="70">
        <f t="shared" si="33"/>
        <v>192.3199999999997</v>
      </c>
      <c r="M175" s="70">
        <f t="shared" si="31"/>
        <v>86543.99999999987</v>
      </c>
      <c r="N175" s="71">
        <v>809</v>
      </c>
      <c r="O175" s="72">
        <f t="shared" si="30"/>
        <v>8.235253399258344</v>
      </c>
      <c r="P175" s="73"/>
      <c r="Q175" s="74"/>
      <c r="R175" s="74"/>
      <c r="S175" s="63" t="s">
        <v>278</v>
      </c>
      <c r="T175" s="144">
        <v>92102</v>
      </c>
    </row>
    <row r="176" spans="1:20" ht="12.75">
      <c r="A176" s="63" t="s">
        <v>48</v>
      </c>
      <c r="B176" s="64" t="s">
        <v>41</v>
      </c>
      <c r="C176" s="65" t="s">
        <v>234</v>
      </c>
      <c r="D176" s="65"/>
      <c r="E176" s="65"/>
      <c r="F176" s="66">
        <v>2502017</v>
      </c>
      <c r="G176" s="66">
        <v>761563</v>
      </c>
      <c r="H176" s="67">
        <f t="shared" si="32"/>
        <v>3263580</v>
      </c>
      <c r="I176" s="68">
        <v>468</v>
      </c>
      <c r="J176" s="67">
        <f t="shared" si="29"/>
        <v>6973.461538461538</v>
      </c>
      <c r="K176" s="69">
        <f>6470</f>
        <v>6470</v>
      </c>
      <c r="L176" s="70">
        <f t="shared" si="33"/>
        <v>503.4615384615381</v>
      </c>
      <c r="M176" s="70">
        <f t="shared" si="31"/>
        <v>235619.99999999983</v>
      </c>
      <c r="N176" s="71">
        <v>768</v>
      </c>
      <c r="O176" s="72">
        <f t="shared" si="30"/>
        <v>9.080028044871794</v>
      </c>
      <c r="P176" s="73"/>
      <c r="Q176" s="74"/>
      <c r="R176" s="74"/>
      <c r="S176" s="63" t="s">
        <v>271</v>
      </c>
      <c r="T176" s="144">
        <v>92117</v>
      </c>
    </row>
    <row r="177" spans="1:20" ht="12.75">
      <c r="A177" s="63" t="s">
        <v>61</v>
      </c>
      <c r="B177" s="64" t="s">
        <v>41</v>
      </c>
      <c r="C177" s="64" t="s">
        <v>234</v>
      </c>
      <c r="D177" s="64"/>
      <c r="E177" s="65"/>
      <c r="F177" s="66">
        <v>3039529</v>
      </c>
      <c r="G177" s="66">
        <v>2069656</v>
      </c>
      <c r="H177" s="67">
        <f t="shared" si="32"/>
        <v>5109185</v>
      </c>
      <c r="I177" s="68">
        <v>630</v>
      </c>
      <c r="J177" s="67">
        <f>H177/I177</f>
        <v>8109.81746031746</v>
      </c>
      <c r="K177" s="69">
        <f>6470</f>
        <v>6470</v>
      </c>
      <c r="L177" s="70">
        <f t="shared" si="33"/>
        <v>1639.8174603174602</v>
      </c>
      <c r="M177" s="70">
        <f t="shared" si="31"/>
        <v>1033085</v>
      </c>
      <c r="N177" s="71">
        <v>760</v>
      </c>
      <c r="O177" s="72">
        <f t="shared" si="30"/>
        <v>10.670812447786131</v>
      </c>
      <c r="P177" s="73">
        <v>729</v>
      </c>
      <c r="Q177" s="74">
        <f aca="true" t="shared" si="34" ref="Q177:Q186">N177-P177</f>
        <v>31</v>
      </c>
      <c r="R177" s="74"/>
      <c r="S177" s="63" t="s">
        <v>285</v>
      </c>
      <c r="T177" s="144">
        <v>92123</v>
      </c>
    </row>
    <row r="178" spans="1:20" ht="12.75">
      <c r="A178" s="63" t="s">
        <v>52</v>
      </c>
      <c r="B178" s="64" t="s">
        <v>41</v>
      </c>
      <c r="C178" s="65" t="s">
        <v>234</v>
      </c>
      <c r="D178" s="65"/>
      <c r="E178" s="65"/>
      <c r="F178" s="66">
        <v>4311204</v>
      </c>
      <c r="G178" s="66">
        <v>2027951</v>
      </c>
      <c r="H178" s="67">
        <f t="shared" si="32"/>
        <v>6339155</v>
      </c>
      <c r="I178" s="68">
        <v>924</v>
      </c>
      <c r="J178" s="67">
        <f>H178/I178</f>
        <v>6860.55735930736</v>
      </c>
      <c r="K178" s="69">
        <f>6470</f>
        <v>6470</v>
      </c>
      <c r="L178" s="70">
        <f t="shared" si="33"/>
        <v>390.55735930735955</v>
      </c>
      <c r="M178" s="70">
        <f t="shared" si="31"/>
        <v>360875.00000000023</v>
      </c>
      <c r="N178" s="71">
        <v>757</v>
      </c>
      <c r="O178" s="72">
        <f>J178/N178</f>
        <v>9.062823460115402</v>
      </c>
      <c r="P178" s="73">
        <v>765</v>
      </c>
      <c r="Q178" s="74">
        <f t="shared" si="34"/>
        <v>-8</v>
      </c>
      <c r="R178" s="74"/>
      <c r="S178" s="63" t="s">
        <v>275</v>
      </c>
      <c r="T178" s="144">
        <v>92117</v>
      </c>
    </row>
    <row r="179" spans="1:20" ht="12.75">
      <c r="A179" s="63" t="s">
        <v>47</v>
      </c>
      <c r="B179" s="64" t="s">
        <v>41</v>
      </c>
      <c r="C179" s="65" t="s">
        <v>234</v>
      </c>
      <c r="D179" s="65"/>
      <c r="E179" s="65"/>
      <c r="F179" s="66">
        <v>3732133</v>
      </c>
      <c r="G179" s="66">
        <v>1075647</v>
      </c>
      <c r="H179" s="67">
        <f t="shared" si="32"/>
        <v>4807780</v>
      </c>
      <c r="I179" s="68">
        <v>768</v>
      </c>
      <c r="J179" s="67">
        <f>H179/I179</f>
        <v>6260.130208333333</v>
      </c>
      <c r="K179" s="69">
        <f>6470</f>
        <v>6470</v>
      </c>
      <c r="L179" s="70">
        <f t="shared" si="33"/>
        <v>-209.86979166666697</v>
      </c>
      <c r="M179" s="70">
        <f t="shared" si="31"/>
        <v>-161180.00000000023</v>
      </c>
      <c r="N179" s="71">
        <v>749</v>
      </c>
      <c r="O179" s="72">
        <f>J179/N179</f>
        <v>8.357984256786827</v>
      </c>
      <c r="P179" s="73">
        <v>734</v>
      </c>
      <c r="Q179" s="74">
        <f t="shared" si="34"/>
        <v>15</v>
      </c>
      <c r="R179" s="74"/>
      <c r="S179" s="63" t="s">
        <v>276</v>
      </c>
      <c r="T179" s="144">
        <v>92124</v>
      </c>
    </row>
    <row r="180" spans="1:20" ht="12.75">
      <c r="A180" s="63" t="s">
        <v>45</v>
      </c>
      <c r="B180" s="64" t="s">
        <v>41</v>
      </c>
      <c r="C180" s="65" t="s">
        <v>234</v>
      </c>
      <c r="D180" s="65"/>
      <c r="E180" s="65"/>
      <c r="F180" s="66">
        <v>5175778</v>
      </c>
      <c r="G180" s="66">
        <v>2439875</v>
      </c>
      <c r="H180" s="67">
        <f t="shared" si="32"/>
        <v>7615653</v>
      </c>
      <c r="I180" s="68">
        <v>1040</v>
      </c>
      <c r="J180" s="67">
        <f>H180/I180</f>
        <v>7322.743269230769</v>
      </c>
      <c r="K180" s="69">
        <f>6470</f>
        <v>6470</v>
      </c>
      <c r="L180" s="70">
        <f t="shared" si="33"/>
        <v>852.7432692307693</v>
      </c>
      <c r="M180" s="70">
        <f t="shared" si="31"/>
        <v>886853.0000000001</v>
      </c>
      <c r="N180" s="71">
        <v>739</v>
      </c>
      <c r="O180" s="72">
        <f>J180/N180</f>
        <v>9.908989538877902</v>
      </c>
      <c r="P180" s="73">
        <v>753</v>
      </c>
      <c r="Q180" s="74">
        <f t="shared" si="34"/>
        <v>-14</v>
      </c>
      <c r="R180" s="74"/>
      <c r="S180" s="63" t="s">
        <v>268</v>
      </c>
      <c r="T180" s="144">
        <v>92117</v>
      </c>
    </row>
    <row r="181" spans="1:20" ht="12.75">
      <c r="A181" s="63" t="s">
        <v>59</v>
      </c>
      <c r="B181" s="64" t="s">
        <v>41</v>
      </c>
      <c r="C181" s="65" t="s">
        <v>234</v>
      </c>
      <c r="D181" s="65"/>
      <c r="E181" s="65"/>
      <c r="F181" s="66">
        <v>3542772</v>
      </c>
      <c r="G181" s="66">
        <v>3147946</v>
      </c>
      <c r="H181" s="67">
        <f t="shared" si="32"/>
        <v>6690718</v>
      </c>
      <c r="I181" s="68">
        <v>715</v>
      </c>
      <c r="J181" s="67">
        <f>H181/I181</f>
        <v>9357.647552447552</v>
      </c>
      <c r="K181" s="69">
        <f>6470</f>
        <v>6470</v>
      </c>
      <c r="L181" s="70">
        <f t="shared" si="33"/>
        <v>2887.647552447552</v>
      </c>
      <c r="M181" s="70">
        <f t="shared" si="31"/>
        <v>2064667.9999999995</v>
      </c>
      <c r="N181" s="71">
        <v>726</v>
      </c>
      <c r="O181" s="72">
        <f>J181/N181</f>
        <v>12.88932169758616</v>
      </c>
      <c r="P181" s="73">
        <v>692</v>
      </c>
      <c r="Q181" s="74">
        <f t="shared" si="34"/>
        <v>34</v>
      </c>
      <c r="R181" s="74"/>
      <c r="S181" s="63" t="s">
        <v>283</v>
      </c>
      <c r="T181" s="144">
        <v>92103</v>
      </c>
    </row>
    <row r="182" spans="1:20" ht="12.75">
      <c r="A182" s="63" t="s">
        <v>55</v>
      </c>
      <c r="B182" s="64" t="s">
        <v>41</v>
      </c>
      <c r="C182" s="65" t="s">
        <v>234</v>
      </c>
      <c r="D182" s="65"/>
      <c r="E182" s="65"/>
      <c r="F182" s="66">
        <v>2610288</v>
      </c>
      <c r="G182" s="66">
        <v>1839191</v>
      </c>
      <c r="H182" s="67">
        <f t="shared" si="32"/>
        <v>4449479</v>
      </c>
      <c r="I182" s="68">
        <v>475</v>
      </c>
      <c r="J182" s="67">
        <f>H182/I182</f>
        <v>9367.324210526316</v>
      </c>
      <c r="K182" s="69">
        <f>6470</f>
        <v>6470</v>
      </c>
      <c r="L182" s="70">
        <f t="shared" si="33"/>
        <v>2897.324210526316</v>
      </c>
      <c r="M182" s="70">
        <f t="shared" si="31"/>
        <v>1376229.0000000002</v>
      </c>
      <c r="N182" s="71">
        <v>703</v>
      </c>
      <c r="O182" s="72">
        <f>J182/N182</f>
        <v>13.324785505727334</v>
      </c>
      <c r="P182" s="73">
        <v>694</v>
      </c>
      <c r="Q182" s="74">
        <f t="shared" si="34"/>
        <v>9</v>
      </c>
      <c r="R182" s="74"/>
      <c r="S182" s="63" t="s">
        <v>279</v>
      </c>
      <c r="T182" s="144">
        <v>92111</v>
      </c>
    </row>
    <row r="183" spans="1:20" ht="12.75">
      <c r="A183" s="63" t="s">
        <v>44</v>
      </c>
      <c r="B183" s="64" t="s">
        <v>41</v>
      </c>
      <c r="C183" s="65" t="s">
        <v>234</v>
      </c>
      <c r="D183" s="65"/>
      <c r="E183" s="65"/>
      <c r="F183" s="66">
        <v>5212118</v>
      </c>
      <c r="G183" s="66">
        <v>2583468</v>
      </c>
      <c r="H183" s="67">
        <f t="shared" si="32"/>
        <v>7795586</v>
      </c>
      <c r="I183" s="68">
        <v>1208</v>
      </c>
      <c r="J183" s="67">
        <f>H183/I183</f>
        <v>6453.299668874172</v>
      </c>
      <c r="K183" s="69">
        <f>6470</f>
        <v>6470</v>
      </c>
      <c r="L183" s="70">
        <f t="shared" si="33"/>
        <v>-16.700331125827688</v>
      </c>
      <c r="M183" s="70">
        <f t="shared" si="31"/>
        <v>-20173.999999999847</v>
      </c>
      <c r="N183" s="71">
        <v>696</v>
      </c>
      <c r="O183" s="72">
        <f>J183/N183</f>
        <v>9.27198228286519</v>
      </c>
      <c r="P183" s="73">
        <v>675</v>
      </c>
      <c r="Q183" s="74">
        <f t="shared" si="34"/>
        <v>21</v>
      </c>
      <c r="R183" s="74"/>
      <c r="S183" s="63" t="s">
        <v>266</v>
      </c>
      <c r="T183" s="144">
        <v>92105</v>
      </c>
    </row>
    <row r="184" spans="1:20" ht="12.75">
      <c r="A184" s="63" t="s">
        <v>42</v>
      </c>
      <c r="B184" s="64" t="s">
        <v>41</v>
      </c>
      <c r="C184" s="65" t="s">
        <v>234</v>
      </c>
      <c r="D184" s="65"/>
      <c r="E184" s="65"/>
      <c r="F184" s="66">
        <v>5275534</v>
      </c>
      <c r="G184" s="66">
        <v>2339658</v>
      </c>
      <c r="H184" s="67">
        <f t="shared" si="32"/>
        <v>7615192</v>
      </c>
      <c r="I184" s="68">
        <v>1194</v>
      </c>
      <c r="J184" s="67">
        <f>H184/I184</f>
        <v>6377.8827470686765</v>
      </c>
      <c r="K184" s="69">
        <f>6470</f>
        <v>6470</v>
      </c>
      <c r="L184" s="70">
        <f t="shared" si="33"/>
        <v>-92.11725293132349</v>
      </c>
      <c r="M184" s="70">
        <f t="shared" si="31"/>
        <v>-109988.00000000025</v>
      </c>
      <c r="N184" s="71">
        <v>687</v>
      </c>
      <c r="O184" s="72">
        <f>J184/N184</f>
        <v>9.283672120915105</v>
      </c>
      <c r="P184" s="73">
        <v>722</v>
      </c>
      <c r="Q184" s="74">
        <f t="shared" si="34"/>
        <v>-35</v>
      </c>
      <c r="R184" s="74"/>
      <c r="S184" s="63" t="s">
        <v>289</v>
      </c>
      <c r="T184" s="144">
        <v>92139</v>
      </c>
    </row>
    <row r="185" spans="1:20" ht="12.75">
      <c r="A185" s="63" t="s">
        <v>63</v>
      </c>
      <c r="B185" s="64" t="s">
        <v>41</v>
      </c>
      <c r="C185" s="64" t="s">
        <v>234</v>
      </c>
      <c r="D185" s="64"/>
      <c r="E185" s="65"/>
      <c r="F185" s="66">
        <v>3364089</v>
      </c>
      <c r="G185" s="66">
        <v>1411699</v>
      </c>
      <c r="H185" s="69">
        <f t="shared" si="32"/>
        <v>4775788</v>
      </c>
      <c r="I185" s="75">
        <v>362</v>
      </c>
      <c r="J185" s="69">
        <f>H185/I185</f>
        <v>13192.78453038674</v>
      </c>
      <c r="K185" s="69">
        <f>6470</f>
        <v>6470</v>
      </c>
      <c r="L185" s="70">
        <f t="shared" si="33"/>
        <v>6722.78453038674</v>
      </c>
      <c r="M185" s="70">
        <f t="shared" si="31"/>
        <v>2433648</v>
      </c>
      <c r="N185" s="65">
        <v>679</v>
      </c>
      <c r="O185" s="72">
        <f>J185/N185</f>
        <v>19.429726848875905</v>
      </c>
      <c r="P185" s="73">
        <v>639</v>
      </c>
      <c r="Q185" s="74">
        <f t="shared" si="34"/>
        <v>40</v>
      </c>
      <c r="R185" s="74"/>
      <c r="S185" s="63" t="s">
        <v>287</v>
      </c>
      <c r="T185" s="144">
        <v>92105</v>
      </c>
    </row>
    <row r="186" spans="1:20" ht="12.75">
      <c r="A186" s="63" t="s">
        <v>50</v>
      </c>
      <c r="B186" s="64" t="s">
        <v>41</v>
      </c>
      <c r="C186" s="65" t="s">
        <v>234</v>
      </c>
      <c r="D186" s="65"/>
      <c r="E186" s="65"/>
      <c r="F186" s="66">
        <v>4039114</v>
      </c>
      <c r="G186" s="66">
        <v>3132214</v>
      </c>
      <c r="H186" s="67">
        <f t="shared" si="32"/>
        <v>7171328</v>
      </c>
      <c r="I186" s="68">
        <v>839</v>
      </c>
      <c r="J186" s="67">
        <f>H186/I186</f>
        <v>8547.470798569726</v>
      </c>
      <c r="K186" s="69">
        <f>6470</f>
        <v>6470</v>
      </c>
      <c r="L186" s="70">
        <f t="shared" si="33"/>
        <v>2077.470798569726</v>
      </c>
      <c r="M186" s="70">
        <f t="shared" si="31"/>
        <v>1742998</v>
      </c>
      <c r="N186" s="71">
        <v>630</v>
      </c>
      <c r="O186" s="72">
        <f>J186/N186</f>
        <v>13.567413965983691</v>
      </c>
      <c r="P186" s="73">
        <v>638</v>
      </c>
      <c r="Q186" s="74">
        <f t="shared" si="34"/>
        <v>-8</v>
      </c>
      <c r="R186" s="74"/>
      <c r="S186" s="63" t="s">
        <v>273</v>
      </c>
      <c r="T186" s="144">
        <v>92115</v>
      </c>
    </row>
    <row r="187" spans="1:20" ht="12.75">
      <c r="A187" s="129" t="s">
        <v>53</v>
      </c>
      <c r="B187" s="130" t="s">
        <v>41</v>
      </c>
      <c r="C187" s="131" t="s">
        <v>234</v>
      </c>
      <c r="D187" s="131"/>
      <c r="E187" s="131"/>
      <c r="F187" s="132">
        <v>3541236</v>
      </c>
      <c r="G187" s="132">
        <v>662825</v>
      </c>
      <c r="H187" s="133">
        <f t="shared" si="32"/>
        <v>4204061</v>
      </c>
      <c r="I187" s="134">
        <v>716</v>
      </c>
      <c r="J187" s="133">
        <f>H187/I187</f>
        <v>5871.593575418994</v>
      </c>
      <c r="K187" s="133">
        <f>6470</f>
        <v>6470</v>
      </c>
      <c r="L187" s="136">
        <f t="shared" si="33"/>
        <v>-598.4064245810059</v>
      </c>
      <c r="M187" s="136">
        <f t="shared" si="31"/>
        <v>-428459.00000000023</v>
      </c>
      <c r="N187" s="131">
        <v>543</v>
      </c>
      <c r="O187" s="138">
        <f>J187/N187</f>
        <v>10.813247836867392</v>
      </c>
      <c r="P187" s="139"/>
      <c r="Q187" s="140"/>
      <c r="R187" s="140"/>
      <c r="S187" s="129" t="s">
        <v>277</v>
      </c>
      <c r="T187" s="145">
        <v>92113</v>
      </c>
    </row>
    <row r="188" spans="1:20" ht="12.75">
      <c r="A188" s="32" t="s">
        <v>21</v>
      </c>
      <c r="B188" s="42"/>
      <c r="C188" s="36"/>
      <c r="D188" s="36"/>
      <c r="E188" s="36"/>
      <c r="F188" s="32"/>
      <c r="G188" s="32"/>
      <c r="H188" s="37">
        <f>SUM(H7:H187)</f>
        <v>751157462</v>
      </c>
      <c r="I188" s="38">
        <f>SUM(I7:I187)</f>
        <v>116093</v>
      </c>
      <c r="J188" s="37">
        <f>H188/I188</f>
        <v>6470.307959997588</v>
      </c>
      <c r="K188" s="37"/>
      <c r="L188" s="37"/>
      <c r="M188" s="37"/>
      <c r="N188" s="36"/>
      <c r="O188" s="32"/>
      <c r="P188" s="39"/>
      <c r="Q188" s="40"/>
      <c r="R188" s="40"/>
      <c r="T188" s="128"/>
    </row>
  </sheetData>
  <sheetProtection/>
  <mergeCells count="3">
    <mergeCell ref="F2:M2"/>
    <mergeCell ref="N2:R2"/>
    <mergeCell ref="S2:T2"/>
  </mergeCells>
  <printOptions/>
  <pageMargins left="0.45" right="0.45" top="0.5" bottom="0.5" header="0.3" footer="0.3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Home2Office</dc:creator>
  <cp:keywords/>
  <dc:description/>
  <cp:lastModifiedBy>Home2Office</cp:lastModifiedBy>
  <cp:lastPrinted>2010-02-03T04:03:17Z</cp:lastPrinted>
  <dcterms:created xsi:type="dcterms:W3CDTF">2010-01-26T18:06:55Z</dcterms:created>
  <dcterms:modified xsi:type="dcterms:W3CDTF">2010-02-10T02:12:12Z</dcterms:modified>
  <cp:category/>
  <cp:version/>
  <cp:contentType/>
  <cp:contentStatus/>
</cp:coreProperties>
</file>